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585" yWindow="2685" windowWidth="10605" windowHeight="5715" tabRatio="834" firstSheet="1" activeTab="1"/>
  </bookViews>
  <sheets>
    <sheet name="Anmeldung" sheetId="1" r:id="rId1"/>
    <sheet name="JuniorGast" sheetId="2" r:id="rId2"/>
    <sheet name="SeniorGast" sheetId="3" r:id="rId3"/>
    <sheet name="Elite" sheetId="4" r:id="rId4"/>
    <sheet name="JuniorOrt" sheetId="5" r:id="rId5"/>
    <sheet name="SeniorOrt" sheetId="6" r:id="rId6"/>
    <sheet name="Endlauf-Junior" sheetId="7" r:id="rId7"/>
    <sheet name="Endlauf-Senior" sheetId="8" r:id="rId8"/>
    <sheet name="NRW-Junior" sheetId="9" r:id="rId9"/>
    <sheet name="NRW-Senior" sheetId="10" r:id="rId10"/>
    <sheet name="NRW-Elite" sheetId="11" r:id="rId11"/>
  </sheets>
  <definedNames>
    <definedName name="_xlnm._FilterDatabase" localSheetId="0" hidden="1">'Anmeldung'!$A$14:$F$355</definedName>
    <definedName name="_xlnm._FilterDatabase" localSheetId="3" hidden="1">'Elite'!$A$8:$P$25</definedName>
    <definedName name="_xlnm._FilterDatabase" localSheetId="6" hidden="1">'Endlauf-Junior'!$A$8:$P$12</definedName>
    <definedName name="_xlnm._FilterDatabase" localSheetId="7" hidden="1">'Endlauf-Senior'!$A$8:$P$12</definedName>
    <definedName name="_xlnm._FilterDatabase" localSheetId="1" hidden="1">'JuniorGast'!$A$8:$P$36</definedName>
    <definedName name="_xlnm._FilterDatabase" localSheetId="4" hidden="1">'JuniorOrt'!$A$8:$P$17</definedName>
    <definedName name="_xlnm._FilterDatabase" localSheetId="10" hidden="1">'NRW-Elite'!$A$8:$P$18</definedName>
    <definedName name="_xlnm._FilterDatabase" localSheetId="8" hidden="1">'NRW-Junior'!$A$8:$P$41</definedName>
    <definedName name="_xlnm._FilterDatabase" localSheetId="9" hidden="1">'NRW-Senior'!$A$8:$P$63</definedName>
    <definedName name="_xlnm._FilterDatabase" localSheetId="2" hidden="1">'SeniorGast'!$A$8:$P$45</definedName>
    <definedName name="_xlnm._FilterDatabase" localSheetId="5" hidden="1">'SeniorOrt'!$A$8:$P$18</definedName>
    <definedName name="_xlnm.Print_Area" localSheetId="0">'Anmeldung'!$A$13:$F$359</definedName>
  </definedNames>
  <calcPr fullCalcOnLoad="1" fullPrecision="0"/>
</workbook>
</file>

<file path=xl/sharedStrings.xml><?xml version="1.0" encoding="utf-8"?>
<sst xmlns="http://schemas.openxmlformats.org/spreadsheetml/2006/main" count="2539" uniqueCount="462">
  <si>
    <t xml:space="preserve">  Vorläufe in der SENIOR - Klasse  </t>
  </si>
  <si>
    <t>Bestzeit je Lauf</t>
  </si>
  <si>
    <t>Start
Nummer</t>
  </si>
  <si>
    <t>Name</t>
  </si>
  <si>
    <t>Vorname</t>
  </si>
  <si>
    <t>Verein</t>
  </si>
  <si>
    <t>Lauf 1</t>
  </si>
  <si>
    <t>Lauf 2</t>
  </si>
  <si>
    <t>Lauf 3</t>
  </si>
  <si>
    <t>Lauf 5</t>
  </si>
  <si>
    <t>Summe der gewerteten Läufe</t>
  </si>
  <si>
    <t>Platz</t>
  </si>
  <si>
    <t xml:space="preserve"> Endläufe in der SENIOR - Klasse  </t>
  </si>
  <si>
    <t>Lauf 4</t>
  </si>
  <si>
    <t>Stechen 1</t>
  </si>
  <si>
    <t>Stechen 2</t>
  </si>
  <si>
    <t>Lauf 6</t>
  </si>
  <si>
    <t xml:space="preserve"> Vorläufe   JUNIOR - Klasse  </t>
  </si>
  <si>
    <t xml:space="preserve"> Endläufe in der JUNIOR - Klasse  </t>
  </si>
  <si>
    <t xml:space="preserve"> JUNIOR - Klasse  </t>
  </si>
  <si>
    <t xml:space="preserve"> SENIOR - Klasse  </t>
  </si>
  <si>
    <t xml:space="preserve">Elite - Klasse  </t>
  </si>
  <si>
    <t xml:space="preserve">  NRW-Qualifikation SENIOR - Klasse  </t>
  </si>
  <si>
    <t>Gruppe</t>
  </si>
  <si>
    <t>startet</t>
  </si>
  <si>
    <t>Urkunde</t>
  </si>
  <si>
    <t>Wird der Lauf gewertet?   dann 0 oder 1 eintragen</t>
  </si>
  <si>
    <t xml:space="preserve">  NRW-Qualifikation JUNIOR - Klasse  </t>
  </si>
  <si>
    <t>Klasse</t>
  </si>
  <si>
    <t>Anmeldung
Mettingen</t>
  </si>
  <si>
    <t xml:space="preserve">  NRW-Qualifikation Elite - Klasse  </t>
  </si>
  <si>
    <t>101 bis 299</t>
  </si>
  <si>
    <t>301 bis 499</t>
  </si>
  <si>
    <t>JUNIOREN aus NRW</t>
  </si>
  <si>
    <t>SENIOREN aus NRW</t>
  </si>
  <si>
    <t>Elite aus NRW</t>
  </si>
  <si>
    <t>501 bis 599</t>
  </si>
  <si>
    <t>601 bis 699</t>
  </si>
  <si>
    <t>Junioren-Gäste nicht NRW</t>
  </si>
  <si>
    <t>Senioren-Gäste nicht NRW</t>
  </si>
  <si>
    <t>701 bis 799</t>
  </si>
  <si>
    <t>Diese Startnummern werden zum Start der Rennsaison vom Landesverband-NRW vergeben. Ein neuer Fahrer, der zum ersten Mal bei einem NRW-Derby startet, erhält vom aktuellen Veranstalter die nächste freie Nummer aus diesem Kontingent. Am Abend des Renntages werden die Ergebnislisten an den Landesverband gemeldet. Der neue Fahrer wird in die NRW-Qualifikationliste eingetragen und fährt in diesem Jahr bei allen Rennen dann nur  noch mit dieser Startnummer.</t>
  </si>
  <si>
    <t>Diese Nummern werden einmalig vom aktuelle Veranstalter vergeben. Danach sind die Startnummern wieder frei und können am nächsten Renntag neu vergeben werden .</t>
  </si>
  <si>
    <r>
      <t>Tip:</t>
    </r>
    <r>
      <rPr>
        <sz val="8"/>
        <rFont val="Arial"/>
        <family val="2"/>
      </rPr>
      <t xml:space="preserve">
Zur Erstellung der weiteren Wertungslisten in dieser Excel-Tabelle muss kein Eintrag noch eimal getippt werden. Hierzu wird über die Filter in dieser Tabelle die jeweilige Liste zusammengestellt. 
Z.B. den Filter setzen auf "Klasse = J " und "Meldung = j " "Ort = Mettingen".
Nun hat man eine Tabelle mit allen gemeldeten Mettinger JUNIOR-Fahrern. Mit der Maus werden alle Fahrer mit allen Spalten von der Startnummer bis zum Verein markiert. Dann "Strg + C" drücken (kopieren in die Zwischenablage). Jetzt auf das Reisterblatt JuniorOrt wechseln. Mit der Maus das erste Startnummern-Feld markieren. Über den Menüpunkt "Bearbeiten - Inhalte einfügen - Werte - ok" werden die Daten dann aus der Zwischenablage in einem Rutsch in die Tabelle übertragen. Wenn die Liste der Gäste-Fahrer in Mettingen erstellt werden soll, so gibt es eine besonder Filtermöglichkeit. Hierzu wird der Vereins-Filter angeklickt, " Benutzerdefiniert" auswählen, "entspricht nicht" wählen,  "Mettingen" wählen. Nun ist es eine Liste aller Fahrer, die nicht aus Mettingen sind. Fertig ist die JUNIOR-Gästeliste. 
Zum Ausdrucken der jeweiligen Starterlisten sollte der Filter auf der Startnummer auf "nichtleere" stehen. Das spart Papier.
</t>
    </r>
  </si>
  <si>
    <t>DSKD  Ortsderby 2004 Mettingen</t>
  </si>
  <si>
    <t>DSKD  Gästederby 2004 Mettingen</t>
  </si>
  <si>
    <t>DSKD  Derby 2004 Mettingen</t>
  </si>
  <si>
    <t>J</t>
  </si>
  <si>
    <t>Krechter</t>
  </si>
  <si>
    <t>Malte</t>
  </si>
  <si>
    <t>Friedrichsfeld</t>
  </si>
  <si>
    <t xml:space="preserve"> </t>
  </si>
  <si>
    <t>Lorenz</t>
  </si>
  <si>
    <t>Lucas</t>
  </si>
  <si>
    <t>Overath</t>
  </si>
  <si>
    <t>Gehring</t>
  </si>
  <si>
    <t>Robin</t>
  </si>
  <si>
    <t>Mettingen</t>
  </si>
  <si>
    <t>Gößling</t>
  </si>
  <si>
    <t>Jannik</t>
  </si>
  <si>
    <t>Hoppe</t>
  </si>
  <si>
    <t>Christian</t>
  </si>
  <si>
    <t>Dickob</t>
  </si>
  <si>
    <t>Isabel</t>
  </si>
  <si>
    <t>Schledehausen</t>
  </si>
  <si>
    <t>Förster</t>
  </si>
  <si>
    <t>Yannick</t>
  </si>
  <si>
    <t>Bovenschulte</t>
  </si>
  <si>
    <t>Carina</t>
  </si>
  <si>
    <t>Rheine</t>
  </si>
  <si>
    <t>Reddieß</t>
  </si>
  <si>
    <t>Shaune</t>
  </si>
  <si>
    <t>Tenambergen</t>
  </si>
  <si>
    <t>Martin</t>
  </si>
  <si>
    <t>Rödder</t>
  </si>
  <si>
    <t>Dustin</t>
  </si>
  <si>
    <t>Freudenberg</t>
  </si>
  <si>
    <t>Priebe</t>
  </si>
  <si>
    <t>Franziska</t>
  </si>
  <si>
    <t>Stagge</t>
  </si>
  <si>
    <t>Jonas</t>
  </si>
  <si>
    <t>Sidney</t>
  </si>
  <si>
    <t>Hummels</t>
  </si>
  <si>
    <t>Melissa</t>
  </si>
  <si>
    <t>Stromberg</t>
  </si>
  <si>
    <t>Menden</t>
  </si>
  <si>
    <t>Dominique</t>
  </si>
  <si>
    <t>Sankt Augustin</t>
  </si>
  <si>
    <t>Kleine-Harmeyer</t>
  </si>
  <si>
    <t>Daniel</t>
  </si>
  <si>
    <t>Lütke</t>
  </si>
  <si>
    <t>Mara</t>
  </si>
  <si>
    <t>Fregin</t>
  </si>
  <si>
    <t>Lara</t>
  </si>
  <si>
    <t>Carolin</t>
  </si>
  <si>
    <t>Gorgus</t>
  </si>
  <si>
    <t>Florian</t>
  </si>
  <si>
    <t>Kerpen</t>
  </si>
  <si>
    <t>Merker</t>
  </si>
  <si>
    <t>Fabian</t>
  </si>
  <si>
    <t>Xanten</t>
  </si>
  <si>
    <t>Leismann</t>
  </si>
  <si>
    <t>Pascal</t>
  </si>
  <si>
    <t>Bloch</t>
  </si>
  <si>
    <t>Christin</t>
  </si>
  <si>
    <t>Koss</t>
  </si>
  <si>
    <t>Gian-Luca</t>
  </si>
  <si>
    <t>Clemens</t>
  </si>
  <si>
    <t>Leeker</t>
  </si>
  <si>
    <t>Sascha</t>
  </si>
  <si>
    <t>Schmitz</t>
  </si>
  <si>
    <t>Kai</t>
  </si>
  <si>
    <t>Siegel</t>
  </si>
  <si>
    <t>Dorian</t>
  </si>
  <si>
    <t>Bergkamen</t>
  </si>
  <si>
    <t>Wolke</t>
  </si>
  <si>
    <t>Marius</t>
  </si>
  <si>
    <t>Tiggelkamp</t>
  </si>
  <si>
    <t>Darius</t>
  </si>
  <si>
    <t>Kamp-Lintfort</t>
  </si>
  <si>
    <t>Kramer</t>
  </si>
  <si>
    <t xml:space="preserve"> Kramer</t>
  </si>
  <si>
    <t>Eva-Carina</t>
  </si>
  <si>
    <t>Rasche</t>
  </si>
  <si>
    <t>Neuhaus</t>
  </si>
  <si>
    <t>Felicitas</t>
  </si>
  <si>
    <t>Rottmann</t>
  </si>
  <si>
    <t>Annika</t>
  </si>
  <si>
    <t>Navratil</t>
  </si>
  <si>
    <t>Milan</t>
  </si>
  <si>
    <t>Havixbeck</t>
  </si>
  <si>
    <t>Linse</t>
  </si>
  <si>
    <t>Maximilian</t>
  </si>
  <si>
    <t>Schlieper</t>
  </si>
  <si>
    <t>Tobias</t>
  </si>
  <si>
    <t>Brückerhoff</t>
  </si>
  <si>
    <t>Finja</t>
  </si>
  <si>
    <t>Geise</t>
  </si>
  <si>
    <t>Watta</t>
  </si>
  <si>
    <t>Alexander</t>
  </si>
  <si>
    <t>Bietendüvel</t>
  </si>
  <si>
    <t>Hendrik</t>
  </si>
  <si>
    <t>Mratschkowski</t>
  </si>
  <si>
    <t>Niklas</t>
  </si>
  <si>
    <t>Wiese</t>
  </si>
  <si>
    <t>Anna</t>
  </si>
  <si>
    <t>Göddenhenrich</t>
  </si>
  <si>
    <t>Lino</t>
  </si>
  <si>
    <t>Becker</t>
  </si>
  <si>
    <t>Johanna</t>
  </si>
  <si>
    <t>Ley</t>
  </si>
  <si>
    <t>Lacroix</t>
  </si>
  <si>
    <t>Wienema</t>
  </si>
  <si>
    <t>Markus</t>
  </si>
  <si>
    <t>Huppertz</t>
  </si>
  <si>
    <t>Sven</t>
  </si>
  <si>
    <t>Hollander</t>
  </si>
  <si>
    <t>Tim</t>
  </si>
  <si>
    <t>Klein</t>
  </si>
  <si>
    <t>Amelung</t>
  </si>
  <si>
    <t>Wöhrmann</t>
  </si>
  <si>
    <t>Marco</t>
  </si>
  <si>
    <t>Brockmeier</t>
  </si>
  <si>
    <t>Jonathan</t>
  </si>
  <si>
    <t>Wiethölter</t>
  </si>
  <si>
    <t>Jannek</t>
  </si>
  <si>
    <t>Bastian</t>
  </si>
  <si>
    <t>Kevin</t>
  </si>
  <si>
    <t>Schroerlücke</t>
  </si>
  <si>
    <t>Benedikt</t>
  </si>
  <si>
    <t>Schlüter</t>
  </si>
  <si>
    <t>Schmidt</t>
  </si>
  <si>
    <t>Elvis</t>
  </si>
  <si>
    <t>Völlmecker</t>
  </si>
  <si>
    <t>Lukas</t>
  </si>
  <si>
    <t>Müller</t>
  </si>
  <si>
    <t>Jan-Niclas</t>
  </si>
  <si>
    <t>Witte</t>
  </si>
  <si>
    <t>Larissa</t>
  </si>
  <si>
    <t>Georg</t>
  </si>
  <si>
    <t>Philipp</t>
  </si>
  <si>
    <t>Soenius</t>
  </si>
  <si>
    <t>Aaron</t>
  </si>
  <si>
    <t>Neunkirchen</t>
  </si>
  <si>
    <t>Werner</t>
  </si>
  <si>
    <t>René</t>
  </si>
  <si>
    <t>Hindahl</t>
  </si>
  <si>
    <t>Nils</t>
  </si>
  <si>
    <t>Oberscheidt</t>
  </si>
  <si>
    <t>Nicole</t>
  </si>
  <si>
    <t>Böhme</t>
  </si>
  <si>
    <t>Justin</t>
  </si>
  <si>
    <t>Stefan</t>
  </si>
  <si>
    <t>Kuhl</t>
  </si>
  <si>
    <t>Patricia</t>
  </si>
  <si>
    <t>Großerhode</t>
  </si>
  <si>
    <t>Beulker</t>
  </si>
  <si>
    <t>Sasika</t>
  </si>
  <si>
    <t>Osterbrink</t>
  </si>
  <si>
    <t>Pia Anna</t>
  </si>
  <si>
    <t>Lars</t>
  </si>
  <si>
    <t>Schnatz</t>
  </si>
  <si>
    <t>Christoph</t>
  </si>
  <si>
    <t>Wacker</t>
  </si>
  <si>
    <t>Lambers</t>
  </si>
  <si>
    <t>Ilona</t>
  </si>
  <si>
    <t>Ricker</t>
  </si>
  <si>
    <t>Oliver</t>
  </si>
  <si>
    <t>Kulikov</t>
  </si>
  <si>
    <t>Viersen</t>
  </si>
  <si>
    <t>Bredow</t>
  </si>
  <si>
    <t>Dennis</t>
  </si>
  <si>
    <t>Schmitter</t>
  </si>
  <si>
    <t>Vinzent</t>
  </si>
  <si>
    <t>Sabrina</t>
  </si>
  <si>
    <t>Winnen</t>
  </si>
  <si>
    <t>Macha</t>
  </si>
  <si>
    <t>Sam</t>
  </si>
  <si>
    <t>Linz</t>
  </si>
  <si>
    <t>Gnaß</t>
  </si>
  <si>
    <t>Maurice-Adrian</t>
  </si>
  <si>
    <t>Jostes</t>
  </si>
  <si>
    <t>Jolander</t>
  </si>
  <si>
    <t>von Nethen</t>
  </si>
  <si>
    <t>Lisa</t>
  </si>
  <si>
    <t>Cardoso</t>
  </si>
  <si>
    <t>Eloi</t>
  </si>
  <si>
    <t>Cosentino</t>
  </si>
  <si>
    <t>Petri</t>
  </si>
  <si>
    <t>Patrick</t>
  </si>
  <si>
    <t>Felix</t>
  </si>
  <si>
    <t>Frühauf</t>
  </si>
  <si>
    <t>Rückert</t>
  </si>
  <si>
    <t>Marcel</t>
  </si>
  <si>
    <t>Aumann</t>
  </si>
  <si>
    <t>Lennart</t>
  </si>
  <si>
    <t>Semsroth</t>
  </si>
  <si>
    <t>Hoffmann</t>
  </si>
  <si>
    <t>Leon</t>
  </si>
  <si>
    <t>Osmann</t>
  </si>
  <si>
    <t>Deliar</t>
  </si>
  <si>
    <t>Williamson</t>
  </si>
  <si>
    <t>Nico</t>
  </si>
  <si>
    <t>Heinz</t>
  </si>
  <si>
    <t>Marvin</t>
  </si>
  <si>
    <t>Grewe</t>
  </si>
  <si>
    <t>Max</t>
  </si>
  <si>
    <t>Lawrenz</t>
  </si>
  <si>
    <t>Eric</t>
  </si>
  <si>
    <t>Breuckmann</t>
  </si>
  <si>
    <t>Vanessa</t>
  </si>
  <si>
    <t>Hüsken</t>
  </si>
  <si>
    <t>Kofkamp</t>
  </si>
  <si>
    <t>Kimberley</t>
  </si>
  <si>
    <t>Kaufmann</t>
  </si>
  <si>
    <t>Overberg</t>
  </si>
  <si>
    <t>Henning</t>
  </si>
  <si>
    <t>Julian</t>
  </si>
  <si>
    <t>Narvatil</t>
  </si>
  <si>
    <t>Kamp</t>
  </si>
  <si>
    <t>Michel</t>
  </si>
  <si>
    <t>Kilbinger</t>
  </si>
  <si>
    <t>Rebecca</t>
  </si>
  <si>
    <t>Baran</t>
  </si>
  <si>
    <t>Jessica</t>
  </si>
  <si>
    <t>S</t>
  </si>
  <si>
    <t>Wunderlich</t>
  </si>
  <si>
    <t>Ruppichteroth</t>
  </si>
  <si>
    <t>Brockmann</t>
  </si>
  <si>
    <t>Nadine</t>
  </si>
  <si>
    <t>Timm</t>
  </si>
  <si>
    <t>Pohl</t>
  </si>
  <si>
    <t>Erika</t>
  </si>
  <si>
    <t>Robert</t>
  </si>
  <si>
    <t>Athmer</t>
  </si>
  <si>
    <t>Wiebke</t>
  </si>
  <si>
    <t>Richter</t>
  </si>
  <si>
    <t>Thilo</t>
  </si>
  <si>
    <t>Roeben</t>
  </si>
  <si>
    <t>Frank</t>
  </si>
  <si>
    <t>Gallinat-Fielers</t>
  </si>
  <si>
    <t>Thomas</t>
  </si>
  <si>
    <t>Matthias</t>
  </si>
  <si>
    <t>Helge</t>
  </si>
  <si>
    <t>Petry</t>
  </si>
  <si>
    <t>Mirco</t>
  </si>
  <si>
    <t>Michael</t>
  </si>
  <si>
    <t>Walenciak</t>
  </si>
  <si>
    <t>André</t>
  </si>
  <si>
    <t>Bittner</t>
  </si>
  <si>
    <t>Nikolas</t>
  </si>
  <si>
    <t>van Limbeck</t>
  </si>
  <si>
    <t>Lena</t>
  </si>
  <si>
    <t>Schröer</t>
  </si>
  <si>
    <t>Kirchmeyer</t>
  </si>
  <si>
    <t>Julia</t>
  </si>
  <si>
    <t>Bollwerk</t>
  </si>
  <si>
    <t>Joline</t>
  </si>
  <si>
    <t>Adriano</t>
  </si>
  <si>
    <t>Ann-Kathrin</t>
  </si>
  <si>
    <t>van der Bij</t>
  </si>
  <si>
    <t>Yvonne</t>
  </si>
  <si>
    <t>Brüggemann</t>
  </si>
  <si>
    <t>Cetinkaya</t>
  </si>
  <si>
    <t>Deniz</t>
  </si>
  <si>
    <t>Sebastian</t>
  </si>
  <si>
    <t>Brüning</t>
  </si>
  <si>
    <t>Schulz</t>
  </si>
  <si>
    <t>Filip</t>
  </si>
  <si>
    <t>Diersmann</t>
  </si>
  <si>
    <t>Oehme</t>
  </si>
  <si>
    <t>Mark</t>
  </si>
  <si>
    <t>Schulze</t>
  </si>
  <si>
    <t>Hollunder</t>
  </si>
  <si>
    <t>Christina</t>
  </si>
  <si>
    <t>Kehl</t>
  </si>
  <si>
    <t>Claudia</t>
  </si>
  <si>
    <t xml:space="preserve">Strucken </t>
  </si>
  <si>
    <t>Thimo</t>
  </si>
  <si>
    <t>Linda</t>
  </si>
  <si>
    <t>Harrer</t>
  </si>
  <si>
    <t>Kristina</t>
  </si>
  <si>
    <t>Thomé</t>
  </si>
  <si>
    <t>Christopher</t>
  </si>
  <si>
    <t>Katharina</t>
  </si>
  <si>
    <t>Fiona</t>
  </si>
  <si>
    <t>Hast</t>
  </si>
  <si>
    <t>Ostberg</t>
  </si>
  <si>
    <t>Josefine</t>
  </si>
  <si>
    <t>Manuel</t>
  </si>
  <si>
    <t>Schubert</t>
  </si>
  <si>
    <t>Stasch</t>
  </si>
  <si>
    <t>Roman</t>
  </si>
  <si>
    <t>Nübel</t>
  </si>
  <si>
    <t>Jan</t>
  </si>
  <si>
    <t>Altehülshorst</t>
  </si>
  <si>
    <t>Amelie</t>
  </si>
  <si>
    <t>Emmerich</t>
  </si>
  <si>
    <t>Koß</t>
  </si>
  <si>
    <t>Epmann</t>
  </si>
  <si>
    <t>Voß</t>
  </si>
  <si>
    <t>Erik</t>
  </si>
  <si>
    <t>Pasch</t>
  </si>
  <si>
    <t>Lea</t>
  </si>
  <si>
    <t>Seekt</t>
  </si>
  <si>
    <t>Czajkowski</t>
  </si>
  <si>
    <t>Hinricher</t>
  </si>
  <si>
    <t>Lehmkuhl</t>
  </si>
  <si>
    <t>Sowade</t>
  </si>
  <si>
    <t>Jens</t>
  </si>
  <si>
    <t>Strauch</t>
  </si>
  <si>
    <t>Peter</t>
  </si>
  <si>
    <t>Sulitze</t>
  </si>
  <si>
    <t>Mirko</t>
  </si>
  <si>
    <t>Stehmann</t>
  </si>
  <si>
    <t>Karl</t>
  </si>
  <si>
    <t>Rakuzki</t>
  </si>
  <si>
    <t>Katarina</t>
  </si>
  <si>
    <t>Janinie</t>
  </si>
  <si>
    <t>Schimanski</t>
  </si>
  <si>
    <t>Kim</t>
  </si>
  <si>
    <t>Klinke</t>
  </si>
  <si>
    <t>Gierlich</t>
  </si>
  <si>
    <t>Lars-Aurel</t>
  </si>
  <si>
    <t xml:space="preserve">Winnen </t>
  </si>
  <si>
    <t>Cordula</t>
  </si>
  <si>
    <t>Johannes</t>
  </si>
  <si>
    <t>Hermann</t>
  </si>
  <si>
    <t>Isabell</t>
  </si>
  <si>
    <t>Yildirim</t>
  </si>
  <si>
    <t>Cem</t>
  </si>
  <si>
    <t>Kerber</t>
  </si>
  <si>
    <t>Kurth</t>
  </si>
  <si>
    <t>Saatkamp</t>
  </si>
  <si>
    <t>Joel</t>
  </si>
  <si>
    <t>Schröder</t>
  </si>
  <si>
    <t>Paus</t>
  </si>
  <si>
    <t>Westermann</t>
  </si>
  <si>
    <t>Cooberg</t>
  </si>
  <si>
    <t>Wicht</t>
  </si>
  <si>
    <t>Gerding</t>
  </si>
  <si>
    <t>Wienama</t>
  </si>
  <si>
    <t>E</t>
  </si>
  <si>
    <t>Reinelt</t>
  </si>
  <si>
    <t>Kuhn</t>
  </si>
  <si>
    <t>Marc</t>
  </si>
  <si>
    <t>Sandra</t>
  </si>
  <si>
    <t>Jost</t>
  </si>
  <si>
    <t>Vorbohle</t>
  </si>
  <si>
    <t>Denis</t>
  </si>
  <si>
    <t>Meßbauer</t>
  </si>
  <si>
    <t>Mariana</t>
  </si>
  <si>
    <t xml:space="preserve">Töpker </t>
  </si>
  <si>
    <t>Matthis</t>
  </si>
  <si>
    <t>Frederic</t>
  </si>
  <si>
    <t>Summe</t>
  </si>
  <si>
    <t>Voigt</t>
  </si>
  <si>
    <t>Michelle</t>
  </si>
  <si>
    <t>Flyer Team Berlin</t>
  </si>
  <si>
    <t>Hanke</t>
  </si>
  <si>
    <t>Melina</t>
  </si>
  <si>
    <t>Jennifer</t>
  </si>
  <si>
    <t>Strauß</t>
  </si>
  <si>
    <t>Tjaden</t>
  </si>
  <si>
    <t>Vivien</t>
  </si>
  <si>
    <t>Nicolas</t>
  </si>
  <si>
    <t>Janeczek</t>
  </si>
  <si>
    <t>Bontjes</t>
  </si>
  <si>
    <t>Saskia</t>
  </si>
  <si>
    <t>Osnabrück</t>
  </si>
  <si>
    <t>j</t>
  </si>
  <si>
    <t>Svenja</t>
  </si>
  <si>
    <t>Juslin</t>
  </si>
  <si>
    <t>Schneider</t>
  </si>
  <si>
    <t>Olivia</t>
  </si>
  <si>
    <t>Reißner</t>
  </si>
  <si>
    <t>Eifeler SKF</t>
  </si>
  <si>
    <t>Kalytha</t>
  </si>
  <si>
    <t>Desiree</t>
  </si>
  <si>
    <t>Dorca</t>
  </si>
  <si>
    <t>David</t>
  </si>
  <si>
    <t>Metzner</t>
  </si>
  <si>
    <t>Katja</t>
  </si>
  <si>
    <t>Neumann</t>
  </si>
  <si>
    <t>Summe alle</t>
  </si>
  <si>
    <t>Geisthardt</t>
  </si>
  <si>
    <t>Bären-Team-Berlin</t>
  </si>
  <si>
    <t>Thorsten</t>
  </si>
  <si>
    <t>Henke</t>
  </si>
  <si>
    <t>Summe nicht NRW JUN</t>
  </si>
  <si>
    <t>Summe nicht NRW SEN</t>
  </si>
  <si>
    <t>Summe NRW JUN</t>
  </si>
  <si>
    <t>Summe NRW SEN</t>
  </si>
  <si>
    <t>Summe NRW Elite</t>
  </si>
  <si>
    <t>Reuter</t>
  </si>
  <si>
    <t>Holzhausen</t>
  </si>
  <si>
    <t>Schindewolf</t>
  </si>
  <si>
    <t>Tanja</t>
  </si>
  <si>
    <t>Küppers</t>
  </si>
  <si>
    <t>Rösner</t>
  </si>
  <si>
    <t>Steffen</t>
  </si>
  <si>
    <t>Strohmeier</t>
  </si>
  <si>
    <t>Neubart</t>
  </si>
  <si>
    <t>Rippsieker</t>
  </si>
  <si>
    <t xml:space="preserve">Kim </t>
  </si>
  <si>
    <t>Tillmann</t>
  </si>
  <si>
    <t>Stüke</t>
  </si>
  <si>
    <t>Batta</t>
  </si>
  <si>
    <t>Suk</t>
  </si>
  <si>
    <t>Chmiedewski</t>
  </si>
  <si>
    <t>Danni</t>
  </si>
  <si>
    <t>Kicza</t>
  </si>
  <si>
    <t>Kelch</t>
  </si>
  <si>
    <t>Maria</t>
  </si>
  <si>
    <t>Feil</t>
  </si>
  <si>
    <t>Vogel</t>
  </si>
  <si>
    <t>Wetzler</t>
  </si>
  <si>
    <t>Biwer</t>
  </si>
  <si>
    <t>Leonard</t>
  </si>
  <si>
    <t>Becher</t>
  </si>
  <si>
    <t xml:space="preserve">, </t>
  </si>
  <si>
    <t>Küpper</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</si>
</sst>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Red]\1"/>
    <numFmt numFmtId="174" formatCode="#,##0.00\ &quot;€&quot;"/>
    <numFmt numFmtId="175" formatCode="&quot;Ja&quot;;&quot;Ja&quot;;&quot;Nein&quot;"/>
    <numFmt numFmtId="176" formatCode="&quot;Wahr&quot;;&quot;Wahr&quot;;&quot;Falsch&quot;"/>
    <numFmt numFmtId="177" formatCode="&quot;Ein&quot;;&quot;Ein&quot;;&quot;Aus&quot;"/>
  </numFmts>
  <fonts count="12">
    <font>
      <sz val="10"/>
      <name val="Arial"/>
      <family val="0"/>
    </font>
    <font>
      <b/>
      <sz val="10"/>
      <name val="Arial"/>
      <family val="0"/>
    </font>
    <font>
      <i/>
      <sz val="10"/>
      <name val="Arial"/>
      <family val="0"/>
    </font>
    <font>
      <b/>
      <i/>
      <sz val="10"/>
      <name val="Arial"/>
      <family val="0"/>
    </font>
    <font>
      <sz val="24"/>
      <name val="Arial"/>
      <family val="2"/>
    </font>
    <font>
      <sz val="8"/>
      <name val="Arial"/>
      <family val="2"/>
    </font>
    <font>
      <sz val="9"/>
      <name val="Arial"/>
      <family val="2"/>
    </font>
    <font>
      <sz val="8"/>
      <name val="Tahoma"/>
      <family val="2"/>
    </font>
    <font>
      <u val="single"/>
      <sz val="10"/>
      <color indexed="12"/>
      <name val="Arial"/>
      <family val="0"/>
    </font>
    <font>
      <u val="single"/>
      <sz val="10"/>
      <color indexed="36"/>
      <name val="Arial"/>
      <family val="0"/>
    </font>
    <font>
      <b/>
      <sz val="11"/>
      <name val="Arial"/>
      <family val="2"/>
    </font>
    <font>
      <strike/>
      <sz val="10"/>
      <name val="Arial"/>
      <family val="2"/>
    </font>
  </fonts>
  <fills count="2">
    <fill>
      <patternFill/>
    </fill>
    <fill>
      <patternFill patternType="gray125"/>
    </fill>
  </fills>
  <borders count="19">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3">
    <xf numFmtId="0" fontId="0" fillId="0" borderId="0" xfId="0" applyAlignment="1">
      <alignment/>
    </xf>
    <xf numFmtId="0" fontId="0" fillId="0" borderId="0" xfId="0" applyAlignment="1">
      <alignment horizontal="center" vertical="center"/>
    </xf>
    <xf numFmtId="1" fontId="0" fillId="0" borderId="0" xfId="0" applyNumberFormat="1" applyAlignment="1">
      <alignment horizontal="center"/>
    </xf>
    <xf numFmtId="49" fontId="0" fillId="0" borderId="0" xfId="0" applyNumberFormat="1" applyAlignment="1">
      <alignment/>
    </xf>
    <xf numFmtId="0" fontId="0" fillId="0" borderId="1" xfId="0"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xf>
    <xf numFmtId="0" fontId="0" fillId="0" borderId="0" xfId="0" applyBorder="1" applyAlignment="1">
      <alignment horizontal="centerContinuous"/>
    </xf>
    <xf numFmtId="0" fontId="0" fillId="0" borderId="2" xfId="0" applyBorder="1" applyAlignment="1">
      <alignment/>
    </xf>
    <xf numFmtId="0" fontId="0" fillId="0" borderId="0" xfId="0" applyBorder="1" applyAlignment="1">
      <alignment/>
    </xf>
    <xf numFmtId="49" fontId="0" fillId="0" borderId="0" xfId="0" applyNumberFormat="1" applyBorder="1" applyAlignment="1">
      <alignment/>
    </xf>
    <xf numFmtId="1" fontId="0" fillId="0" borderId="0" xfId="0" applyNumberFormat="1" applyBorder="1" applyAlignment="1">
      <alignment horizontal="center"/>
    </xf>
    <xf numFmtId="49" fontId="0" fillId="0" borderId="3" xfId="0" applyNumberFormat="1" applyBorder="1" applyAlignment="1">
      <alignment/>
    </xf>
    <xf numFmtId="0" fontId="0" fillId="0" borderId="3" xfId="0" applyBorder="1" applyAlignment="1">
      <alignment/>
    </xf>
    <xf numFmtId="2" fontId="0" fillId="0" borderId="0" xfId="0" applyNumberFormat="1" applyFont="1" applyBorder="1" applyAlignment="1">
      <alignment horizontal="center"/>
    </xf>
    <xf numFmtId="49" fontId="0" fillId="0" borderId="4" xfId="0" applyNumberFormat="1" applyBorder="1" applyAlignment="1">
      <alignment horizontal="centerContinuous"/>
    </xf>
    <xf numFmtId="49" fontId="4" fillId="0" borderId="0" xfId="0" applyNumberFormat="1" applyFont="1" applyBorder="1" applyAlignment="1">
      <alignment horizontal="centerContinuous"/>
    </xf>
    <xf numFmtId="49" fontId="0" fillId="0" borderId="0" xfId="0" applyNumberFormat="1" applyBorder="1" applyAlignment="1">
      <alignment horizontal="centerContinuous"/>
    </xf>
    <xf numFmtId="1" fontId="0" fillId="0" borderId="0" xfId="0" applyNumberFormat="1" applyBorder="1" applyAlignment="1">
      <alignment horizontal="centerContinuous"/>
    </xf>
    <xf numFmtId="0" fontId="0" fillId="0" borderId="0" xfId="0" applyAlignment="1">
      <alignment horizontal="centerContinuous"/>
    </xf>
    <xf numFmtId="0" fontId="0" fillId="0" borderId="1" xfId="0" applyFont="1" applyBorder="1" applyAlignment="1">
      <alignment wrapText="1"/>
    </xf>
    <xf numFmtId="0" fontId="0" fillId="0" borderId="1" xfId="0" applyFont="1" applyBorder="1" applyAlignment="1">
      <alignment vertical="center"/>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0" borderId="5" xfId="0" applyFont="1" applyBorder="1" applyAlignment="1">
      <alignment horizontal="center" vertical="center"/>
    </xf>
    <xf numFmtId="0" fontId="0" fillId="0" borderId="0" xfId="0" applyBorder="1" applyAlignment="1">
      <alignment horizontal="center"/>
    </xf>
    <xf numFmtId="0" fontId="0" fillId="0" borderId="6"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wrapText="1"/>
    </xf>
    <xf numFmtId="49" fontId="0" fillId="0" borderId="1" xfId="0" applyNumberFormat="1" applyBorder="1" applyAlignment="1">
      <alignment horizontal="center" vertical="center" wrapText="1"/>
    </xf>
    <xf numFmtId="0" fontId="0" fillId="0" borderId="1" xfId="0" applyBorder="1" applyAlignment="1">
      <alignment horizontal="centerContinuous" vertical="center" wrapText="1"/>
    </xf>
    <xf numFmtId="0" fontId="0" fillId="0" borderId="2" xfId="0" applyBorder="1" applyAlignment="1">
      <alignment horizontal="center" vertical="center"/>
    </xf>
    <xf numFmtId="2" fontId="0" fillId="0" borderId="4" xfId="0" applyNumberFormat="1" applyBorder="1" applyAlignment="1">
      <alignment horizontal="center" vertical="center"/>
    </xf>
    <xf numFmtId="2" fontId="0" fillId="0" borderId="7" xfId="0" applyNumberFormat="1" applyFont="1" applyBorder="1" applyAlignment="1">
      <alignment horizontal="center" vertical="center"/>
    </xf>
    <xf numFmtId="0" fontId="0" fillId="0" borderId="8" xfId="0" applyBorder="1" applyAlignment="1">
      <alignment horizontal="center" vertical="center"/>
    </xf>
    <xf numFmtId="2" fontId="0" fillId="0" borderId="9" xfId="0" applyNumberFormat="1" applyBorder="1" applyAlignment="1">
      <alignment horizontal="center" vertical="center"/>
    </xf>
    <xf numFmtId="2" fontId="0" fillId="0" borderId="10" xfId="0" applyNumberFormat="1" applyFont="1" applyBorder="1" applyAlignment="1">
      <alignment horizontal="center" vertical="center"/>
    </xf>
    <xf numFmtId="1" fontId="0" fillId="0" borderId="11" xfId="0" applyNumberFormat="1" applyBorder="1" applyAlignment="1">
      <alignment horizontal="center" vertical="center"/>
    </xf>
    <xf numFmtId="0" fontId="5" fillId="0" borderId="0" xfId="0" applyFont="1" applyBorder="1" applyAlignment="1">
      <alignment horizontal="center" vertical="center" textRotation="90" wrapText="1"/>
    </xf>
    <xf numFmtId="0" fontId="0" fillId="0" borderId="0" xfId="0" applyAlignment="1">
      <alignment vertical="center"/>
    </xf>
    <xf numFmtId="1" fontId="0" fillId="0" borderId="5" xfId="0" applyNumberFormat="1" applyFont="1" applyBorder="1" applyAlignment="1">
      <alignment horizontal="center" vertical="center"/>
    </xf>
    <xf numFmtId="1" fontId="0" fillId="0" borderId="0" xfId="0" applyNumberFormat="1" applyAlignment="1">
      <alignment horizontal="center" vertical="center"/>
    </xf>
    <xf numFmtId="1" fontId="0" fillId="0" borderId="0" xfId="0" applyNumberFormat="1" applyAlignment="1">
      <alignment/>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5" fillId="0" borderId="0" xfId="0" applyFont="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0" fontId="0" fillId="0" borderId="1" xfId="0" applyBorder="1" applyAlignment="1">
      <alignment vertical="center"/>
    </xf>
    <xf numFmtId="1"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1"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1"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xf>
    <xf numFmtId="0" fontId="0" fillId="0" borderId="1" xfId="0" applyBorder="1" applyAlignment="1">
      <alignment/>
    </xf>
    <xf numFmtId="0" fontId="0" fillId="0" borderId="0" xfId="0" applyAlignment="1">
      <alignment horizontal="center" vertical="center"/>
    </xf>
    <xf numFmtId="0" fontId="10" fillId="0" borderId="0" xfId="0"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3:F357"/>
  <sheetViews>
    <sheetView workbookViewId="0" topLeftCell="A1">
      <selection activeCell="D16" sqref="D16"/>
    </sheetView>
  </sheetViews>
  <sheetFormatPr defaultColWidth="11.421875" defaultRowHeight="12.75"/>
  <cols>
    <col min="1" max="1" width="11.421875" style="1" customWidth="1"/>
    <col min="2" max="2" width="9.57421875" style="1" customWidth="1"/>
    <col min="3" max="3" width="11.140625" style="1" customWidth="1"/>
    <col min="4" max="4" width="15.57421875" style="39" customWidth="1"/>
    <col min="5" max="5" width="13.00390625" style="39" customWidth="1"/>
    <col min="6" max="6" width="19.28125" style="39" customWidth="1"/>
    <col min="7" max="7" width="11.421875" style="39" customWidth="1"/>
    <col min="8" max="8" width="16.421875" style="39" customWidth="1"/>
    <col min="9" max="10" width="11.421875" style="39" customWidth="1"/>
    <col min="11" max="12" width="0" style="39" hidden="1" customWidth="1"/>
    <col min="13" max="16384" width="11.421875" style="39" customWidth="1"/>
  </cols>
  <sheetData>
    <row r="2" ht="12.75" customHeight="1"/>
    <row r="3" spans="1:6" ht="27" customHeight="1">
      <c r="A3" s="49" t="s">
        <v>31</v>
      </c>
      <c r="B3" s="71" t="s">
        <v>33</v>
      </c>
      <c r="C3" s="71"/>
      <c r="D3" s="72" t="s">
        <v>41</v>
      </c>
      <c r="E3" s="72"/>
      <c r="F3" s="72"/>
    </row>
    <row r="4" spans="1:6" ht="27" customHeight="1">
      <c r="A4" s="49" t="s">
        <v>32</v>
      </c>
      <c r="B4" s="71" t="s">
        <v>34</v>
      </c>
      <c r="C4" s="71"/>
      <c r="D4" s="72"/>
      <c r="E4" s="72"/>
      <c r="F4" s="72"/>
    </row>
    <row r="5" spans="1:6" ht="27" customHeight="1">
      <c r="A5" s="49" t="s">
        <v>36</v>
      </c>
      <c r="B5" s="71" t="s">
        <v>35</v>
      </c>
      <c r="C5" s="71"/>
      <c r="D5" s="72"/>
      <c r="E5" s="72"/>
      <c r="F5" s="72"/>
    </row>
    <row r="6" spans="1:6" ht="12.75">
      <c r="A6" s="50"/>
      <c r="B6" s="50"/>
      <c r="C6" s="50"/>
      <c r="D6" s="48"/>
      <c r="E6" s="48"/>
      <c r="F6" s="48"/>
    </row>
    <row r="7" spans="1:6" ht="20.25" customHeight="1">
      <c r="A7" s="49" t="s">
        <v>37</v>
      </c>
      <c r="B7" s="71" t="s">
        <v>38</v>
      </c>
      <c r="C7" s="71"/>
      <c r="D7" s="72" t="s">
        <v>42</v>
      </c>
      <c r="E7" s="72"/>
      <c r="F7" s="72"/>
    </row>
    <row r="8" spans="1:6" ht="20.25" customHeight="1">
      <c r="A8" s="49" t="s">
        <v>40</v>
      </c>
      <c r="B8" s="71" t="s">
        <v>39</v>
      </c>
      <c r="C8" s="71"/>
      <c r="D8" s="72"/>
      <c r="E8" s="72"/>
      <c r="F8" s="72"/>
    </row>
    <row r="9" spans="1:6" ht="20.25" customHeight="1">
      <c r="A9" s="51"/>
      <c r="B9" s="51"/>
      <c r="C9" s="51"/>
      <c r="D9" s="52"/>
      <c r="E9" s="52"/>
      <c r="F9" s="52"/>
    </row>
    <row r="10" spans="1:6" ht="125.25" customHeight="1">
      <c r="A10" s="70" t="s">
        <v>43</v>
      </c>
      <c r="B10" s="70"/>
      <c r="C10" s="70"/>
      <c r="D10" s="70"/>
      <c r="E10" s="70"/>
      <c r="F10" s="70"/>
    </row>
    <row r="12" ht="13.5" thickBot="1"/>
    <row r="13" spans="1:6" ht="25.5">
      <c r="A13" s="43" t="s">
        <v>2</v>
      </c>
      <c r="B13" s="44" t="s">
        <v>28</v>
      </c>
      <c r="C13" s="45" t="s">
        <v>29</v>
      </c>
      <c r="D13" s="46" t="s">
        <v>3</v>
      </c>
      <c r="E13" s="46" t="s">
        <v>4</v>
      </c>
      <c r="F13" s="47" t="s">
        <v>5</v>
      </c>
    </row>
    <row r="14" spans="1:6" ht="12.75">
      <c r="A14" s="53"/>
      <c r="B14" s="54"/>
      <c r="C14" s="54"/>
      <c r="D14" s="55"/>
      <c r="E14" s="55"/>
      <c r="F14" s="56"/>
    </row>
    <row r="15" spans="1:6" ht="12.75">
      <c r="A15" s="23">
        <v>101</v>
      </c>
      <c r="B15" s="5" t="s">
        <v>47</v>
      </c>
      <c r="C15" s="5"/>
      <c r="D15" s="57"/>
      <c r="E15" s="57"/>
      <c r="F15" s="57"/>
    </row>
    <row r="16" spans="1:6" ht="12.75">
      <c r="A16" s="23">
        <v>102</v>
      </c>
      <c r="B16" s="5" t="s">
        <v>47</v>
      </c>
      <c r="C16" s="5"/>
      <c r="D16" s="57"/>
      <c r="E16" s="57"/>
      <c r="F16" s="57"/>
    </row>
    <row r="17" spans="1:6" ht="12.75">
      <c r="A17" s="23">
        <v>103</v>
      </c>
      <c r="B17" s="5" t="s">
        <v>47</v>
      </c>
      <c r="C17" s="5"/>
      <c r="D17" s="57" t="s">
        <v>48</v>
      </c>
      <c r="E17" s="57" t="s">
        <v>49</v>
      </c>
      <c r="F17" s="57" t="s">
        <v>50</v>
      </c>
    </row>
    <row r="18" spans="1:6" ht="12.75">
      <c r="A18" s="23">
        <v>104</v>
      </c>
      <c r="B18" s="5" t="s">
        <v>47</v>
      </c>
      <c r="C18" s="5" t="s">
        <v>410</v>
      </c>
      <c r="D18" s="57" t="s">
        <v>52</v>
      </c>
      <c r="E18" s="57" t="s">
        <v>53</v>
      </c>
      <c r="F18" s="57" t="s">
        <v>54</v>
      </c>
    </row>
    <row r="19" spans="1:6" ht="12.75">
      <c r="A19" s="23">
        <v>105</v>
      </c>
      <c r="B19" s="5" t="s">
        <v>47</v>
      </c>
      <c r="C19" s="5" t="s">
        <v>51</v>
      </c>
      <c r="D19" s="57" t="s">
        <v>55</v>
      </c>
      <c r="E19" s="57" t="s">
        <v>56</v>
      </c>
      <c r="F19" s="57" t="s">
        <v>57</v>
      </c>
    </row>
    <row r="20" spans="1:6" ht="12.75">
      <c r="A20" s="23">
        <v>106</v>
      </c>
      <c r="B20" s="5" t="s">
        <v>47</v>
      </c>
      <c r="C20" s="5" t="s">
        <v>410</v>
      </c>
      <c r="D20" s="57" t="s">
        <v>58</v>
      </c>
      <c r="E20" s="57" t="s">
        <v>59</v>
      </c>
      <c r="F20" s="57" t="s">
        <v>57</v>
      </c>
    </row>
    <row r="21" spans="1:6" ht="12.75">
      <c r="A21" s="23">
        <v>107</v>
      </c>
      <c r="B21" s="5" t="s">
        <v>47</v>
      </c>
      <c r="C21" s="5" t="s">
        <v>410</v>
      </c>
      <c r="D21" s="57" t="s">
        <v>60</v>
      </c>
      <c r="E21" s="57" t="s">
        <v>61</v>
      </c>
      <c r="F21" s="57" t="s">
        <v>57</v>
      </c>
    </row>
    <row r="22" spans="1:6" ht="12.75">
      <c r="A22" s="23">
        <v>108</v>
      </c>
      <c r="B22" s="5" t="s">
        <v>47</v>
      </c>
      <c r="C22" s="5" t="s">
        <v>410</v>
      </c>
      <c r="D22" s="57" t="s">
        <v>62</v>
      </c>
      <c r="E22" s="57" t="s">
        <v>63</v>
      </c>
      <c r="F22" s="57" t="s">
        <v>64</v>
      </c>
    </row>
    <row r="23" spans="1:6" ht="12.75">
      <c r="A23" s="23">
        <v>109</v>
      </c>
      <c r="B23" s="5" t="s">
        <v>47</v>
      </c>
      <c r="C23" s="5"/>
      <c r="D23" s="57" t="s">
        <v>65</v>
      </c>
      <c r="E23" s="57" t="s">
        <v>66</v>
      </c>
      <c r="F23" s="57" t="s">
        <v>50</v>
      </c>
    </row>
    <row r="24" spans="1:6" ht="12.75">
      <c r="A24" s="23">
        <v>110</v>
      </c>
      <c r="B24" s="5" t="s">
        <v>47</v>
      </c>
      <c r="C24" s="5" t="s">
        <v>410</v>
      </c>
      <c r="D24" s="57" t="s">
        <v>67</v>
      </c>
      <c r="E24" s="57" t="s">
        <v>68</v>
      </c>
      <c r="F24" s="57" t="s">
        <v>69</v>
      </c>
    </row>
    <row r="25" spans="1:6" ht="12.75">
      <c r="A25" s="23">
        <v>111</v>
      </c>
      <c r="B25" s="5" t="s">
        <v>47</v>
      </c>
      <c r="C25" s="5" t="s">
        <v>410</v>
      </c>
      <c r="D25" s="57" t="s">
        <v>70</v>
      </c>
      <c r="E25" s="57" t="s">
        <v>71</v>
      </c>
      <c r="F25" s="57" t="s">
        <v>69</v>
      </c>
    </row>
    <row r="26" spans="1:6" ht="12.75">
      <c r="A26" s="23">
        <v>112</v>
      </c>
      <c r="B26" s="5" t="s">
        <v>47</v>
      </c>
      <c r="C26" s="5" t="s">
        <v>410</v>
      </c>
      <c r="D26" s="57" t="s">
        <v>72</v>
      </c>
      <c r="E26" s="57" t="s">
        <v>73</v>
      </c>
      <c r="F26" s="57" t="s">
        <v>57</v>
      </c>
    </row>
    <row r="27" spans="1:6" ht="12.75">
      <c r="A27" s="23">
        <v>113</v>
      </c>
      <c r="B27" s="5" t="s">
        <v>47</v>
      </c>
      <c r="C27" s="5" t="s">
        <v>51</v>
      </c>
      <c r="D27" s="57" t="s">
        <v>74</v>
      </c>
      <c r="E27" s="57" t="s">
        <v>75</v>
      </c>
      <c r="F27" s="57" t="s">
        <v>76</v>
      </c>
    </row>
    <row r="28" spans="1:6" ht="12.75">
      <c r="A28" s="23">
        <v>114</v>
      </c>
      <c r="B28" s="5" t="s">
        <v>47</v>
      </c>
      <c r="C28" s="5" t="s">
        <v>410</v>
      </c>
      <c r="D28" s="57" t="s">
        <v>77</v>
      </c>
      <c r="E28" s="57" t="s">
        <v>78</v>
      </c>
      <c r="F28" s="57" t="s">
        <v>64</v>
      </c>
    </row>
    <row r="29" spans="1:6" ht="12.75">
      <c r="A29" s="23">
        <v>115</v>
      </c>
      <c r="B29" s="5" t="s">
        <v>47</v>
      </c>
      <c r="C29" s="5" t="s">
        <v>51</v>
      </c>
      <c r="D29" s="57" t="s">
        <v>79</v>
      </c>
      <c r="E29" s="57" t="s">
        <v>80</v>
      </c>
      <c r="F29" s="57" t="s">
        <v>64</v>
      </c>
    </row>
    <row r="30" spans="1:6" ht="12.75">
      <c r="A30" s="23">
        <v>116</v>
      </c>
      <c r="B30" s="5" t="s">
        <v>47</v>
      </c>
      <c r="C30" s="5" t="s">
        <v>410</v>
      </c>
      <c r="D30" s="57" t="s">
        <v>70</v>
      </c>
      <c r="E30" s="57" t="s">
        <v>81</v>
      </c>
      <c r="F30" s="57" t="s">
        <v>69</v>
      </c>
    </row>
    <row r="31" spans="1:6" ht="12.75">
      <c r="A31" s="23">
        <v>117</v>
      </c>
      <c r="B31" s="5" t="s">
        <v>47</v>
      </c>
      <c r="C31" s="5"/>
      <c r="D31" s="57" t="s">
        <v>82</v>
      </c>
      <c r="E31" s="57" t="s">
        <v>83</v>
      </c>
      <c r="F31" s="57" t="s">
        <v>84</v>
      </c>
    </row>
    <row r="32" spans="1:6" ht="12.75">
      <c r="A32" s="23">
        <v>118</v>
      </c>
      <c r="B32" s="5" t="s">
        <v>47</v>
      </c>
      <c r="C32" s="5" t="s">
        <v>410</v>
      </c>
      <c r="D32" s="57" t="s">
        <v>85</v>
      </c>
      <c r="E32" s="57" t="s">
        <v>86</v>
      </c>
      <c r="F32" s="57" t="s">
        <v>87</v>
      </c>
    </row>
    <row r="33" spans="1:6" ht="12.75">
      <c r="A33" s="23">
        <v>119</v>
      </c>
      <c r="B33" s="5" t="s">
        <v>47</v>
      </c>
      <c r="C33" s="5" t="s">
        <v>410</v>
      </c>
      <c r="D33" s="57" t="s">
        <v>88</v>
      </c>
      <c r="E33" s="57" t="s">
        <v>89</v>
      </c>
      <c r="F33" s="57" t="s">
        <v>57</v>
      </c>
    </row>
    <row r="34" spans="1:6" ht="12.75">
      <c r="A34" s="23">
        <v>120</v>
      </c>
      <c r="B34" s="5" t="s">
        <v>47</v>
      </c>
      <c r="C34" s="5" t="s">
        <v>410</v>
      </c>
      <c r="D34" s="57" t="s">
        <v>90</v>
      </c>
      <c r="E34" s="57" t="s">
        <v>91</v>
      </c>
      <c r="F34" s="57" t="s">
        <v>50</v>
      </c>
    </row>
    <row r="35" spans="1:6" ht="12.75">
      <c r="A35" s="23">
        <v>121</v>
      </c>
      <c r="B35" s="5" t="s">
        <v>47</v>
      </c>
      <c r="C35" s="5"/>
      <c r="D35" s="57" t="s">
        <v>92</v>
      </c>
      <c r="E35" s="57" t="s">
        <v>93</v>
      </c>
      <c r="F35" s="57" t="s">
        <v>50</v>
      </c>
    </row>
    <row r="36" spans="1:6" ht="12.75">
      <c r="A36" s="23">
        <v>122</v>
      </c>
      <c r="B36" s="5" t="s">
        <v>47</v>
      </c>
      <c r="C36" s="5" t="s">
        <v>410</v>
      </c>
      <c r="D36" s="57" t="s">
        <v>62</v>
      </c>
      <c r="E36" s="57" t="s">
        <v>94</v>
      </c>
      <c r="F36" s="57" t="s">
        <v>64</v>
      </c>
    </row>
    <row r="37" spans="1:6" ht="12.75">
      <c r="A37" s="23">
        <v>123</v>
      </c>
      <c r="B37" s="5" t="s">
        <v>47</v>
      </c>
      <c r="C37" s="5"/>
      <c r="D37" s="57" t="s">
        <v>48</v>
      </c>
      <c r="E37" s="57" t="s">
        <v>49</v>
      </c>
      <c r="F37" s="57" t="s">
        <v>50</v>
      </c>
    </row>
    <row r="38" spans="1:6" ht="12.75">
      <c r="A38" s="23">
        <v>124</v>
      </c>
      <c r="B38" s="5" t="s">
        <v>47</v>
      </c>
      <c r="C38" s="5"/>
      <c r="D38" s="57" t="s">
        <v>95</v>
      </c>
      <c r="E38" s="57" t="s">
        <v>96</v>
      </c>
      <c r="F38" s="57" t="s">
        <v>97</v>
      </c>
    </row>
    <row r="39" spans="1:6" ht="12.75">
      <c r="A39" s="23">
        <v>125</v>
      </c>
      <c r="B39" s="5" t="s">
        <v>47</v>
      </c>
      <c r="C39" s="5" t="s">
        <v>410</v>
      </c>
      <c r="D39" s="57" t="s">
        <v>438</v>
      </c>
      <c r="E39" s="57" t="s">
        <v>145</v>
      </c>
      <c r="F39" s="57" t="s">
        <v>100</v>
      </c>
    </row>
    <row r="40" spans="1:6" ht="12.75">
      <c r="A40" s="23">
        <v>126</v>
      </c>
      <c r="B40" s="5" t="s">
        <v>47</v>
      </c>
      <c r="C40" s="5" t="s">
        <v>410</v>
      </c>
      <c r="D40" s="57" t="s">
        <v>98</v>
      </c>
      <c r="E40" s="57" t="s">
        <v>99</v>
      </c>
      <c r="F40" s="57" t="s">
        <v>100</v>
      </c>
    </row>
    <row r="41" spans="1:6" ht="12.75">
      <c r="A41" s="23">
        <v>127</v>
      </c>
      <c r="B41" s="5" t="s">
        <v>47</v>
      </c>
      <c r="C41" s="5" t="s">
        <v>51</v>
      </c>
      <c r="D41" s="57" t="s">
        <v>101</v>
      </c>
      <c r="E41" s="57" t="s">
        <v>102</v>
      </c>
      <c r="F41" s="57" t="s">
        <v>57</v>
      </c>
    </row>
    <row r="42" spans="1:6" ht="12.75">
      <c r="A42" s="23">
        <v>128</v>
      </c>
      <c r="B42" s="5" t="s">
        <v>47</v>
      </c>
      <c r="C42" s="5" t="s">
        <v>410</v>
      </c>
      <c r="D42" s="57" t="s">
        <v>103</v>
      </c>
      <c r="E42" s="57" t="s">
        <v>104</v>
      </c>
      <c r="F42" s="57" t="s">
        <v>50</v>
      </c>
    </row>
    <row r="43" spans="1:6" ht="12.75">
      <c r="A43" s="23">
        <v>129</v>
      </c>
      <c r="B43" s="5" t="s">
        <v>47</v>
      </c>
      <c r="C43" s="5"/>
      <c r="D43" s="57" t="s">
        <v>105</v>
      </c>
      <c r="E43" s="57" t="s">
        <v>106</v>
      </c>
      <c r="F43" s="57" t="s">
        <v>57</v>
      </c>
    </row>
    <row r="44" spans="1:6" ht="12.75">
      <c r="A44" s="23">
        <v>130</v>
      </c>
      <c r="B44" s="5" t="s">
        <v>47</v>
      </c>
      <c r="C44" s="5" t="s">
        <v>410</v>
      </c>
      <c r="D44" s="57" t="s">
        <v>62</v>
      </c>
      <c r="E44" s="57" t="s">
        <v>107</v>
      </c>
      <c r="F44" s="57" t="s">
        <v>64</v>
      </c>
    </row>
    <row r="45" spans="1:6" ht="12.75">
      <c r="A45" s="23">
        <v>131</v>
      </c>
      <c r="B45" s="5" t="s">
        <v>47</v>
      </c>
      <c r="C45" s="5" t="s">
        <v>51</v>
      </c>
      <c r="D45" s="57" t="s">
        <v>108</v>
      </c>
      <c r="E45" s="57" t="s">
        <v>109</v>
      </c>
      <c r="F45" s="57" t="s">
        <v>64</v>
      </c>
    </row>
    <row r="46" spans="1:6" ht="12.75">
      <c r="A46" s="23">
        <v>132</v>
      </c>
      <c r="B46" s="5" t="s">
        <v>47</v>
      </c>
      <c r="C46" s="5"/>
      <c r="D46" s="57" t="s">
        <v>110</v>
      </c>
      <c r="E46" s="57" t="s">
        <v>111</v>
      </c>
      <c r="F46" s="57" t="s">
        <v>57</v>
      </c>
    </row>
    <row r="47" spans="1:6" ht="12.75">
      <c r="A47" s="23">
        <v>133</v>
      </c>
      <c r="B47" s="5" t="s">
        <v>47</v>
      </c>
      <c r="C47" s="5" t="s">
        <v>410</v>
      </c>
      <c r="D47" s="57" t="s">
        <v>112</v>
      </c>
      <c r="E47" s="57" t="s">
        <v>113</v>
      </c>
      <c r="F47" s="57" t="s">
        <v>114</v>
      </c>
    </row>
    <row r="48" spans="1:6" ht="12.75">
      <c r="A48" s="23">
        <v>134</v>
      </c>
      <c r="B48" s="5" t="s">
        <v>47</v>
      </c>
      <c r="C48" s="5" t="s">
        <v>51</v>
      </c>
      <c r="D48" s="57" t="s">
        <v>108</v>
      </c>
      <c r="E48" s="57" t="s">
        <v>61</v>
      </c>
      <c r="F48" s="57" t="s">
        <v>64</v>
      </c>
    </row>
    <row r="49" spans="1:6" ht="12.75">
      <c r="A49" s="23">
        <v>135</v>
      </c>
      <c r="B49" s="5" t="s">
        <v>47</v>
      </c>
      <c r="C49" s="5" t="s">
        <v>51</v>
      </c>
      <c r="D49" s="57" t="s">
        <v>115</v>
      </c>
      <c r="E49" s="57" t="s">
        <v>116</v>
      </c>
      <c r="F49" s="57" t="s">
        <v>114</v>
      </c>
    </row>
    <row r="50" spans="1:6" ht="12.75">
      <c r="A50" s="23">
        <v>136</v>
      </c>
      <c r="B50" s="5" t="s">
        <v>47</v>
      </c>
      <c r="C50" s="5" t="s">
        <v>51</v>
      </c>
      <c r="D50" s="57" t="s">
        <v>117</v>
      </c>
      <c r="E50" s="57" t="s">
        <v>118</v>
      </c>
      <c r="F50" s="57" t="s">
        <v>119</v>
      </c>
    </row>
    <row r="51" spans="1:6" ht="12.75">
      <c r="A51" s="23">
        <v>137</v>
      </c>
      <c r="B51" s="5" t="s">
        <v>47</v>
      </c>
      <c r="C51" s="5"/>
      <c r="D51" s="57" t="s">
        <v>120</v>
      </c>
      <c r="E51" s="57" t="s">
        <v>61</v>
      </c>
      <c r="F51" s="57" t="s">
        <v>50</v>
      </c>
    </row>
    <row r="52" spans="1:6" ht="12.75">
      <c r="A52" s="23">
        <v>138</v>
      </c>
      <c r="B52" s="5" t="s">
        <v>47</v>
      </c>
      <c r="C52" s="5" t="s">
        <v>410</v>
      </c>
      <c r="D52" s="57" t="s">
        <v>121</v>
      </c>
      <c r="E52" s="57" t="s">
        <v>122</v>
      </c>
      <c r="F52" s="57" t="s">
        <v>50</v>
      </c>
    </row>
    <row r="53" spans="1:6" ht="12.75">
      <c r="A53" s="23">
        <v>139</v>
      </c>
      <c r="B53" s="5" t="s">
        <v>47</v>
      </c>
      <c r="C53" s="5"/>
      <c r="D53" s="57" t="s">
        <v>123</v>
      </c>
      <c r="E53" s="57" t="s">
        <v>102</v>
      </c>
      <c r="F53" s="57" t="s">
        <v>84</v>
      </c>
    </row>
    <row r="54" spans="1:6" ht="12.75">
      <c r="A54" s="23">
        <v>140</v>
      </c>
      <c r="B54" s="5" t="s">
        <v>47</v>
      </c>
      <c r="C54" s="5"/>
      <c r="D54" s="57" t="s">
        <v>124</v>
      </c>
      <c r="E54" s="57" t="s">
        <v>125</v>
      </c>
      <c r="F54" s="57" t="s">
        <v>50</v>
      </c>
    </row>
    <row r="55" spans="1:6" ht="12.75">
      <c r="A55" s="23">
        <v>141</v>
      </c>
      <c r="B55" s="5" t="s">
        <v>47</v>
      </c>
      <c r="C55" s="5" t="s">
        <v>51</v>
      </c>
      <c r="D55" s="57" t="s">
        <v>126</v>
      </c>
      <c r="E55" s="57" t="s">
        <v>127</v>
      </c>
      <c r="F55" s="57" t="s">
        <v>97</v>
      </c>
    </row>
    <row r="56" spans="1:6" ht="12.75">
      <c r="A56" s="23">
        <v>142</v>
      </c>
      <c r="B56" s="5" t="s">
        <v>47</v>
      </c>
      <c r="C56" s="5"/>
      <c r="D56" s="57" t="s">
        <v>128</v>
      </c>
      <c r="E56" s="57" t="s">
        <v>129</v>
      </c>
      <c r="F56" s="57" t="s">
        <v>130</v>
      </c>
    </row>
    <row r="57" spans="1:6" ht="12.75">
      <c r="A57" s="23">
        <v>143</v>
      </c>
      <c r="B57" s="5" t="s">
        <v>47</v>
      </c>
      <c r="C57" s="5" t="s">
        <v>51</v>
      </c>
      <c r="D57" s="57" t="s">
        <v>131</v>
      </c>
      <c r="E57" s="57" t="s">
        <v>132</v>
      </c>
      <c r="F57" s="57" t="s">
        <v>50</v>
      </c>
    </row>
    <row r="58" spans="1:6" ht="12.75">
      <c r="A58" s="23">
        <v>144</v>
      </c>
      <c r="B58" s="5" t="s">
        <v>47</v>
      </c>
      <c r="C58" s="5" t="s">
        <v>51</v>
      </c>
      <c r="D58" s="57" t="s">
        <v>133</v>
      </c>
      <c r="E58" s="57" t="s">
        <v>134</v>
      </c>
      <c r="F58" s="57" t="s">
        <v>119</v>
      </c>
    </row>
    <row r="59" spans="1:6" ht="12.75">
      <c r="A59" s="23">
        <v>145</v>
      </c>
      <c r="B59" s="5" t="s">
        <v>47</v>
      </c>
      <c r="C59" s="5"/>
      <c r="D59" s="57" t="s">
        <v>135</v>
      </c>
      <c r="E59" s="57" t="s">
        <v>136</v>
      </c>
      <c r="F59" s="57" t="s">
        <v>50</v>
      </c>
    </row>
    <row r="60" spans="1:6" ht="12.75">
      <c r="A60" s="23">
        <v>146</v>
      </c>
      <c r="B60" s="5" t="s">
        <v>47</v>
      </c>
      <c r="C60" s="5"/>
      <c r="D60" s="57" t="s">
        <v>137</v>
      </c>
      <c r="E60" s="57" t="s">
        <v>61</v>
      </c>
      <c r="F60" s="57" t="s">
        <v>64</v>
      </c>
    </row>
    <row r="61" spans="1:6" ht="12.75">
      <c r="A61" s="23">
        <v>147</v>
      </c>
      <c r="B61" s="5" t="s">
        <v>47</v>
      </c>
      <c r="C61" s="5"/>
      <c r="D61" s="57" t="s">
        <v>138</v>
      </c>
      <c r="E61" s="57" t="s">
        <v>139</v>
      </c>
      <c r="F61" s="57" t="s">
        <v>69</v>
      </c>
    </row>
    <row r="62" spans="1:6" ht="12.75">
      <c r="A62" s="23">
        <v>148</v>
      </c>
      <c r="B62" s="5" t="s">
        <v>47</v>
      </c>
      <c r="C62" s="5" t="s">
        <v>51</v>
      </c>
      <c r="D62" s="57" t="s">
        <v>140</v>
      </c>
      <c r="E62" s="57" t="s">
        <v>141</v>
      </c>
      <c r="F62" s="57" t="s">
        <v>57</v>
      </c>
    </row>
    <row r="63" spans="1:6" ht="12.75">
      <c r="A63" s="23">
        <v>149</v>
      </c>
      <c r="B63" s="5" t="s">
        <v>47</v>
      </c>
      <c r="C63" s="5"/>
      <c r="D63" s="57" t="s">
        <v>142</v>
      </c>
      <c r="E63" s="57" t="s">
        <v>143</v>
      </c>
      <c r="F63" s="57" t="s">
        <v>119</v>
      </c>
    </row>
    <row r="64" spans="1:6" ht="12.75">
      <c r="A64" s="23">
        <v>150</v>
      </c>
      <c r="B64" s="5" t="s">
        <v>47</v>
      </c>
      <c r="C64" s="5" t="s">
        <v>51</v>
      </c>
      <c r="D64" s="57" t="s">
        <v>144</v>
      </c>
      <c r="E64" s="57" t="s">
        <v>145</v>
      </c>
      <c r="F64" s="57" t="s">
        <v>84</v>
      </c>
    </row>
    <row r="65" spans="1:6" ht="12.75">
      <c r="A65" s="23">
        <v>151</v>
      </c>
      <c r="B65" s="5" t="s">
        <v>47</v>
      </c>
      <c r="C65" s="5"/>
      <c r="D65" s="57" t="s">
        <v>146</v>
      </c>
      <c r="E65" s="57" t="s">
        <v>147</v>
      </c>
      <c r="F65" s="57" t="s">
        <v>97</v>
      </c>
    </row>
    <row r="66" spans="1:6" ht="12.75">
      <c r="A66" s="23">
        <v>152</v>
      </c>
      <c r="B66" s="5" t="s">
        <v>47</v>
      </c>
      <c r="C66" s="5"/>
      <c r="D66" s="57" t="s">
        <v>148</v>
      </c>
      <c r="E66" s="57" t="s">
        <v>149</v>
      </c>
      <c r="F66" s="57" t="s">
        <v>97</v>
      </c>
    </row>
    <row r="67" spans="1:6" ht="12.75">
      <c r="A67" s="23">
        <v>153</v>
      </c>
      <c r="B67" s="5" t="s">
        <v>47</v>
      </c>
      <c r="C67" s="5"/>
      <c r="D67" s="57" t="s">
        <v>150</v>
      </c>
      <c r="E67" s="57" t="s">
        <v>116</v>
      </c>
      <c r="F67" s="57"/>
    </row>
    <row r="68" spans="1:6" ht="12.75">
      <c r="A68" s="23">
        <v>154</v>
      </c>
      <c r="B68" s="5" t="s">
        <v>47</v>
      </c>
      <c r="C68" s="5"/>
      <c r="D68" s="57" t="s">
        <v>151</v>
      </c>
      <c r="E68" s="57" t="s">
        <v>66</v>
      </c>
      <c r="F68" s="57" t="s">
        <v>97</v>
      </c>
    </row>
    <row r="69" spans="1:6" ht="12.75">
      <c r="A69" s="23">
        <v>155</v>
      </c>
      <c r="B69" s="5" t="s">
        <v>47</v>
      </c>
      <c r="C69" s="5"/>
      <c r="D69" s="57" t="s">
        <v>152</v>
      </c>
      <c r="E69" s="57" t="s">
        <v>153</v>
      </c>
      <c r="F69" s="57" t="s">
        <v>130</v>
      </c>
    </row>
    <row r="70" spans="1:6" ht="12.75">
      <c r="A70" s="23">
        <v>156</v>
      </c>
      <c r="B70" s="5" t="s">
        <v>47</v>
      </c>
      <c r="C70" s="5" t="s">
        <v>410</v>
      </c>
      <c r="D70" s="57" t="s">
        <v>154</v>
      </c>
      <c r="E70" s="57" t="s">
        <v>155</v>
      </c>
      <c r="F70" s="57" t="s">
        <v>416</v>
      </c>
    </row>
    <row r="71" spans="1:6" ht="12.75">
      <c r="A71" s="23">
        <v>157</v>
      </c>
      <c r="B71" s="5" t="s">
        <v>47</v>
      </c>
      <c r="C71" s="5"/>
      <c r="D71" s="57" t="s">
        <v>156</v>
      </c>
      <c r="E71" s="57" t="s">
        <v>157</v>
      </c>
      <c r="F71" s="57" t="s">
        <v>130</v>
      </c>
    </row>
    <row r="72" spans="1:6" ht="12.75">
      <c r="A72" s="23">
        <v>158</v>
      </c>
      <c r="B72" s="5" t="s">
        <v>47</v>
      </c>
      <c r="C72" s="5"/>
      <c r="D72" s="57" t="s">
        <v>158</v>
      </c>
      <c r="E72" s="57" t="s">
        <v>127</v>
      </c>
      <c r="F72" s="57" t="s">
        <v>97</v>
      </c>
    </row>
    <row r="73" spans="1:6" ht="12.75">
      <c r="A73" s="23">
        <v>159</v>
      </c>
      <c r="B73" s="5" t="s">
        <v>47</v>
      </c>
      <c r="C73" s="5" t="s">
        <v>51</v>
      </c>
      <c r="D73" s="57" t="s">
        <v>159</v>
      </c>
      <c r="E73" s="57" t="s">
        <v>141</v>
      </c>
      <c r="F73" s="57" t="s">
        <v>114</v>
      </c>
    </row>
    <row r="74" spans="1:6" ht="12.75">
      <c r="A74" s="23">
        <v>160</v>
      </c>
      <c r="B74" s="5" t="s">
        <v>47</v>
      </c>
      <c r="C74" s="5"/>
      <c r="D74" s="57" t="s">
        <v>160</v>
      </c>
      <c r="E74" s="57" t="s">
        <v>161</v>
      </c>
      <c r="F74" s="57" t="s">
        <v>130</v>
      </c>
    </row>
    <row r="75" spans="1:6" ht="12.75">
      <c r="A75" s="23">
        <v>161</v>
      </c>
      <c r="B75" s="5" t="s">
        <v>47</v>
      </c>
      <c r="C75" s="5"/>
      <c r="D75" s="57" t="s">
        <v>162</v>
      </c>
      <c r="E75" s="57" t="s">
        <v>163</v>
      </c>
      <c r="F75" s="57" t="s">
        <v>119</v>
      </c>
    </row>
    <row r="76" spans="1:6" ht="12.75">
      <c r="A76" s="23">
        <v>162</v>
      </c>
      <c r="B76" s="5" t="s">
        <v>47</v>
      </c>
      <c r="C76" s="5"/>
      <c r="D76" s="57" t="s">
        <v>164</v>
      </c>
      <c r="E76" s="57" t="s">
        <v>165</v>
      </c>
      <c r="F76" s="57" t="s">
        <v>130</v>
      </c>
    </row>
    <row r="77" spans="1:6" ht="12.75">
      <c r="A77" s="23">
        <v>163</v>
      </c>
      <c r="B77" s="5" t="s">
        <v>47</v>
      </c>
      <c r="C77" s="5"/>
      <c r="D77" s="57" t="s">
        <v>166</v>
      </c>
      <c r="E77" s="57" t="s">
        <v>167</v>
      </c>
      <c r="F77" s="57" t="s">
        <v>114</v>
      </c>
    </row>
    <row r="78" spans="1:6" ht="12.75">
      <c r="A78" s="23">
        <v>164</v>
      </c>
      <c r="B78" s="5" t="s">
        <v>47</v>
      </c>
      <c r="C78" s="5"/>
      <c r="D78" s="57" t="s">
        <v>168</v>
      </c>
      <c r="E78" s="57" t="s">
        <v>169</v>
      </c>
      <c r="F78" s="57" t="s">
        <v>57</v>
      </c>
    </row>
    <row r="79" spans="1:6" ht="12.75">
      <c r="A79" s="23">
        <v>165</v>
      </c>
      <c r="B79" s="5" t="s">
        <v>47</v>
      </c>
      <c r="C79" s="5"/>
      <c r="D79" s="57" t="s">
        <v>170</v>
      </c>
      <c r="E79" s="57" t="s">
        <v>89</v>
      </c>
      <c r="F79" s="57" t="s">
        <v>84</v>
      </c>
    </row>
    <row r="80" spans="1:6" ht="12.75">
      <c r="A80" s="23">
        <v>166</v>
      </c>
      <c r="B80" s="5" t="s">
        <v>47</v>
      </c>
      <c r="C80" s="5" t="s">
        <v>51</v>
      </c>
      <c r="D80" s="57" t="s">
        <v>171</v>
      </c>
      <c r="E80" s="57" t="s">
        <v>172</v>
      </c>
      <c r="F80" s="57" t="s">
        <v>130</v>
      </c>
    </row>
    <row r="81" spans="1:6" ht="12.75">
      <c r="A81" s="23">
        <v>167</v>
      </c>
      <c r="B81" s="5" t="s">
        <v>47</v>
      </c>
      <c r="C81" s="5"/>
      <c r="D81" s="57" t="s">
        <v>173</v>
      </c>
      <c r="E81" s="57" t="s">
        <v>174</v>
      </c>
      <c r="F81" s="57" t="s">
        <v>114</v>
      </c>
    </row>
    <row r="82" spans="1:6" ht="12.75">
      <c r="A82" s="23">
        <v>168</v>
      </c>
      <c r="B82" s="5" t="s">
        <v>47</v>
      </c>
      <c r="C82" s="5" t="s">
        <v>410</v>
      </c>
      <c r="D82" s="57" t="s">
        <v>175</v>
      </c>
      <c r="E82" s="57" t="s">
        <v>176</v>
      </c>
      <c r="F82" s="57" t="s">
        <v>416</v>
      </c>
    </row>
    <row r="83" spans="1:6" ht="12.75">
      <c r="A83" s="23">
        <v>169</v>
      </c>
      <c r="B83" s="5" t="s">
        <v>47</v>
      </c>
      <c r="C83" s="5"/>
      <c r="D83" s="57" t="s">
        <v>177</v>
      </c>
      <c r="E83" s="57" t="s">
        <v>178</v>
      </c>
      <c r="F83" s="57" t="s">
        <v>130</v>
      </c>
    </row>
    <row r="84" spans="1:6" ht="12.75">
      <c r="A84" s="23">
        <v>170</v>
      </c>
      <c r="B84" s="5" t="s">
        <v>47</v>
      </c>
      <c r="C84" s="5"/>
      <c r="D84" s="57" t="s">
        <v>179</v>
      </c>
      <c r="E84" s="57" t="s">
        <v>180</v>
      </c>
      <c r="F84" s="57" t="s">
        <v>114</v>
      </c>
    </row>
    <row r="85" spans="1:6" ht="12.75">
      <c r="A85" s="23">
        <v>171</v>
      </c>
      <c r="B85" s="5" t="s">
        <v>47</v>
      </c>
      <c r="C85" s="5"/>
      <c r="D85" s="57" t="s">
        <v>181</v>
      </c>
      <c r="E85" s="57" t="s">
        <v>182</v>
      </c>
      <c r="F85" s="57" t="s">
        <v>183</v>
      </c>
    </row>
    <row r="86" spans="1:6" ht="12.75">
      <c r="A86" s="23">
        <v>172</v>
      </c>
      <c r="B86" s="5" t="s">
        <v>47</v>
      </c>
      <c r="C86" s="5"/>
      <c r="D86" s="57" t="s">
        <v>184</v>
      </c>
      <c r="E86" s="57" t="s">
        <v>185</v>
      </c>
      <c r="F86" s="57" t="s">
        <v>114</v>
      </c>
    </row>
    <row r="87" spans="1:6" ht="12.75">
      <c r="A87" s="23">
        <v>173</v>
      </c>
      <c r="B87" s="5" t="s">
        <v>47</v>
      </c>
      <c r="C87" s="5"/>
      <c r="D87" s="57" t="s">
        <v>186</v>
      </c>
      <c r="E87" s="57" t="s">
        <v>96</v>
      </c>
      <c r="F87" s="57" t="s">
        <v>64</v>
      </c>
    </row>
    <row r="88" spans="1:6" ht="12.75">
      <c r="A88" s="23">
        <v>174</v>
      </c>
      <c r="B88" s="5" t="s">
        <v>47</v>
      </c>
      <c r="C88" s="5"/>
      <c r="D88" s="57" t="s">
        <v>58</v>
      </c>
      <c r="E88" s="57" t="s">
        <v>187</v>
      </c>
      <c r="F88" s="57" t="s">
        <v>57</v>
      </c>
    </row>
    <row r="89" spans="1:6" ht="12.75">
      <c r="A89" s="23">
        <v>175</v>
      </c>
      <c r="B89" s="5" t="s">
        <v>47</v>
      </c>
      <c r="C89" s="5" t="s">
        <v>51</v>
      </c>
      <c r="D89" s="57" t="s">
        <v>188</v>
      </c>
      <c r="E89" s="57" t="s">
        <v>189</v>
      </c>
      <c r="F89" s="57" t="s">
        <v>84</v>
      </c>
    </row>
    <row r="90" spans="1:6" ht="12.75">
      <c r="A90" s="23">
        <v>176</v>
      </c>
      <c r="B90" s="5" t="s">
        <v>47</v>
      </c>
      <c r="C90" s="5"/>
      <c r="D90" s="57" t="s">
        <v>190</v>
      </c>
      <c r="E90" s="57" t="s">
        <v>191</v>
      </c>
      <c r="F90" s="57" t="s">
        <v>114</v>
      </c>
    </row>
    <row r="91" spans="1:6" ht="12.75">
      <c r="A91" s="23">
        <v>177</v>
      </c>
      <c r="B91" s="5" t="s">
        <v>47</v>
      </c>
      <c r="C91" s="5" t="s">
        <v>410</v>
      </c>
      <c r="D91" s="57" t="s">
        <v>65</v>
      </c>
      <c r="E91" s="57" t="s">
        <v>192</v>
      </c>
      <c r="F91" s="57" t="s">
        <v>416</v>
      </c>
    </row>
    <row r="92" spans="1:6" ht="12.75">
      <c r="A92" s="23">
        <v>178</v>
      </c>
      <c r="B92" s="5" t="s">
        <v>47</v>
      </c>
      <c r="C92" s="5" t="s">
        <v>410</v>
      </c>
      <c r="D92" s="57" t="s">
        <v>193</v>
      </c>
      <c r="E92" s="57" t="s">
        <v>194</v>
      </c>
      <c r="F92" s="57" t="s">
        <v>57</v>
      </c>
    </row>
    <row r="93" spans="1:6" ht="12.75">
      <c r="A93" s="23">
        <v>179</v>
      </c>
      <c r="B93" s="5" t="s">
        <v>47</v>
      </c>
      <c r="C93" s="5"/>
      <c r="D93" s="57" t="s">
        <v>195</v>
      </c>
      <c r="E93" s="57" t="s">
        <v>96</v>
      </c>
      <c r="F93" s="57" t="s">
        <v>84</v>
      </c>
    </row>
    <row r="94" spans="1:6" ht="12.75">
      <c r="A94" s="23">
        <v>180</v>
      </c>
      <c r="B94" s="5" t="s">
        <v>47</v>
      </c>
      <c r="C94" s="5" t="s">
        <v>410</v>
      </c>
      <c r="D94" s="57" t="s">
        <v>196</v>
      </c>
      <c r="E94" s="57" t="s">
        <v>197</v>
      </c>
      <c r="F94" s="57" t="s">
        <v>130</v>
      </c>
    </row>
    <row r="95" spans="1:6" ht="12.75">
      <c r="A95" s="23">
        <v>181</v>
      </c>
      <c r="B95" s="5" t="s">
        <v>47</v>
      </c>
      <c r="C95" s="5" t="s">
        <v>410</v>
      </c>
      <c r="D95" s="57" t="s">
        <v>198</v>
      </c>
      <c r="E95" s="57" t="s">
        <v>199</v>
      </c>
      <c r="F95" s="57" t="s">
        <v>57</v>
      </c>
    </row>
    <row r="96" spans="1:6" ht="12.75">
      <c r="A96" s="23">
        <v>182</v>
      </c>
      <c r="B96" s="5" t="s">
        <v>47</v>
      </c>
      <c r="C96" s="5" t="s">
        <v>410</v>
      </c>
      <c r="D96" s="57" t="s">
        <v>65</v>
      </c>
      <c r="E96" s="57" t="s">
        <v>200</v>
      </c>
      <c r="F96" s="57" t="s">
        <v>416</v>
      </c>
    </row>
    <row r="97" spans="1:6" ht="12.75">
      <c r="A97" s="23">
        <v>183</v>
      </c>
      <c r="B97" s="5" t="s">
        <v>47</v>
      </c>
      <c r="C97" s="5"/>
      <c r="D97" s="57" t="s">
        <v>201</v>
      </c>
      <c r="E97" s="57" t="s">
        <v>202</v>
      </c>
      <c r="F97" s="57" t="s">
        <v>69</v>
      </c>
    </row>
    <row r="98" spans="1:6" ht="12.75">
      <c r="A98" s="23">
        <v>184</v>
      </c>
      <c r="B98" s="5" t="s">
        <v>47</v>
      </c>
      <c r="C98" s="5" t="s">
        <v>410</v>
      </c>
      <c r="D98" s="57" t="s">
        <v>203</v>
      </c>
      <c r="E98" s="57" t="s">
        <v>192</v>
      </c>
      <c r="F98" s="57" t="s">
        <v>100</v>
      </c>
    </row>
    <row r="99" spans="1:6" ht="12.75">
      <c r="A99" s="23">
        <v>185</v>
      </c>
      <c r="B99" s="5" t="s">
        <v>47</v>
      </c>
      <c r="C99" s="5" t="s">
        <v>410</v>
      </c>
      <c r="D99" s="57" t="s">
        <v>204</v>
      </c>
      <c r="E99" s="57" t="s">
        <v>205</v>
      </c>
      <c r="F99" s="57" t="s">
        <v>57</v>
      </c>
    </row>
    <row r="100" spans="1:6" ht="12.75">
      <c r="A100" s="23">
        <v>186</v>
      </c>
      <c r="B100" s="5" t="s">
        <v>47</v>
      </c>
      <c r="C100" s="5"/>
      <c r="D100" s="57" t="s">
        <v>206</v>
      </c>
      <c r="E100" s="57" t="s">
        <v>207</v>
      </c>
      <c r="F100" s="57" t="s">
        <v>130</v>
      </c>
    </row>
    <row r="101" spans="1:6" ht="12.75">
      <c r="A101" s="23">
        <v>187</v>
      </c>
      <c r="B101" s="5" t="s">
        <v>47</v>
      </c>
      <c r="C101" s="5"/>
      <c r="D101" s="57" t="s">
        <v>208</v>
      </c>
      <c r="E101" s="57" t="s">
        <v>139</v>
      </c>
      <c r="F101" s="57" t="s">
        <v>209</v>
      </c>
    </row>
    <row r="102" spans="1:6" ht="12.75">
      <c r="A102" s="23">
        <v>188</v>
      </c>
      <c r="B102" s="5" t="s">
        <v>47</v>
      </c>
      <c r="C102" s="5"/>
      <c r="D102" s="57" t="s">
        <v>210</v>
      </c>
      <c r="E102" s="57" t="s">
        <v>211</v>
      </c>
      <c r="F102" s="57" t="s">
        <v>209</v>
      </c>
    </row>
    <row r="103" spans="1:6" ht="12.75">
      <c r="A103" s="23">
        <v>189</v>
      </c>
      <c r="B103" s="5" t="s">
        <v>47</v>
      </c>
      <c r="C103" s="5"/>
      <c r="D103" s="57" t="s">
        <v>212</v>
      </c>
      <c r="E103" s="57" t="s">
        <v>213</v>
      </c>
      <c r="F103" s="57" t="s">
        <v>209</v>
      </c>
    </row>
    <row r="104" spans="1:6" ht="12.75">
      <c r="A104" s="23">
        <v>190</v>
      </c>
      <c r="B104" s="5" t="s">
        <v>47</v>
      </c>
      <c r="C104" s="5"/>
      <c r="D104" s="57" t="s">
        <v>110</v>
      </c>
      <c r="E104" s="57" t="s">
        <v>214</v>
      </c>
      <c r="F104" s="57" t="s">
        <v>209</v>
      </c>
    </row>
    <row r="105" spans="1:6" ht="12.75">
      <c r="A105" s="23">
        <v>191</v>
      </c>
      <c r="B105" s="5" t="s">
        <v>47</v>
      </c>
      <c r="C105" s="5"/>
      <c r="D105" s="57" t="s">
        <v>215</v>
      </c>
      <c r="E105" s="57" t="s">
        <v>80</v>
      </c>
      <c r="F105" s="57" t="s">
        <v>209</v>
      </c>
    </row>
    <row r="106" spans="1:6" ht="12.75">
      <c r="A106" s="23">
        <v>192</v>
      </c>
      <c r="B106" s="5" t="s">
        <v>47</v>
      </c>
      <c r="C106" s="5"/>
      <c r="D106" s="57" t="s">
        <v>216</v>
      </c>
      <c r="E106" s="57" t="s">
        <v>143</v>
      </c>
      <c r="F106" s="57" t="s">
        <v>97</v>
      </c>
    </row>
    <row r="107" spans="1:6" ht="12.75">
      <c r="A107" s="23">
        <v>193</v>
      </c>
      <c r="B107" s="5" t="s">
        <v>47</v>
      </c>
      <c r="C107" s="5"/>
      <c r="D107" s="57" t="s">
        <v>146</v>
      </c>
      <c r="E107" s="57" t="s">
        <v>217</v>
      </c>
      <c r="F107" s="57" t="s">
        <v>97</v>
      </c>
    </row>
    <row r="108" spans="1:6" ht="12.75">
      <c r="A108" s="23">
        <v>194</v>
      </c>
      <c r="B108" s="5" t="s">
        <v>47</v>
      </c>
      <c r="C108" s="5"/>
      <c r="D108" s="57" t="s">
        <v>218</v>
      </c>
      <c r="E108" s="57" t="s">
        <v>174</v>
      </c>
      <c r="F108" s="57" t="s">
        <v>409</v>
      </c>
    </row>
    <row r="109" spans="1:6" ht="12.75">
      <c r="A109" s="23">
        <v>195</v>
      </c>
      <c r="B109" s="5" t="s">
        <v>47</v>
      </c>
      <c r="C109" s="5"/>
      <c r="D109" s="57" t="s">
        <v>219</v>
      </c>
      <c r="E109" s="57" t="s">
        <v>220</v>
      </c>
      <c r="F109" s="57" t="s">
        <v>409</v>
      </c>
    </row>
    <row r="110" spans="1:6" ht="12.75">
      <c r="A110" s="23">
        <v>196</v>
      </c>
      <c r="B110" s="5" t="s">
        <v>47</v>
      </c>
      <c r="C110" s="5"/>
      <c r="D110" s="57" t="s">
        <v>221</v>
      </c>
      <c r="E110" s="57" t="s">
        <v>222</v>
      </c>
      <c r="F110" s="57" t="s">
        <v>409</v>
      </c>
    </row>
    <row r="111" spans="1:6" ht="12.75">
      <c r="A111" s="23">
        <v>197</v>
      </c>
      <c r="B111" s="5" t="s">
        <v>47</v>
      </c>
      <c r="C111" s="5"/>
      <c r="D111" s="57" t="s">
        <v>223</v>
      </c>
      <c r="E111" s="57" t="s">
        <v>224</v>
      </c>
      <c r="F111" s="57" t="s">
        <v>409</v>
      </c>
    </row>
    <row r="112" spans="1:6" ht="12.75">
      <c r="A112" s="23">
        <v>198</v>
      </c>
      <c r="B112" s="5" t="s">
        <v>47</v>
      </c>
      <c r="C112" s="5"/>
      <c r="D112" s="57" t="s">
        <v>225</v>
      </c>
      <c r="E112" s="57" t="s">
        <v>226</v>
      </c>
      <c r="F112" s="57" t="s">
        <v>409</v>
      </c>
    </row>
    <row r="113" spans="1:6" ht="12.75">
      <c r="A113" s="23">
        <v>199</v>
      </c>
      <c r="B113" s="5" t="s">
        <v>47</v>
      </c>
      <c r="C113" s="5"/>
      <c r="D113" s="57" t="s">
        <v>227</v>
      </c>
      <c r="E113" s="57" t="s">
        <v>89</v>
      </c>
      <c r="F113" s="57" t="s">
        <v>409</v>
      </c>
    </row>
    <row r="114" spans="1:6" ht="12.75">
      <c r="A114" s="23">
        <v>200</v>
      </c>
      <c r="B114" s="5" t="s">
        <v>47</v>
      </c>
      <c r="C114" s="5"/>
      <c r="D114" s="57" t="s">
        <v>228</v>
      </c>
      <c r="E114" s="57" t="s">
        <v>229</v>
      </c>
      <c r="F114" s="57" t="s">
        <v>409</v>
      </c>
    </row>
    <row r="115" spans="1:6" ht="12.75">
      <c r="A115" s="23">
        <v>201</v>
      </c>
      <c r="B115" s="5" t="s">
        <v>47</v>
      </c>
      <c r="C115" s="5"/>
      <c r="D115" s="57" t="s">
        <v>158</v>
      </c>
      <c r="E115" s="57" t="s">
        <v>230</v>
      </c>
      <c r="F115" s="57" t="s">
        <v>409</v>
      </c>
    </row>
    <row r="116" spans="1:6" ht="12.75">
      <c r="A116" s="23">
        <v>202</v>
      </c>
      <c r="B116" s="5" t="s">
        <v>47</v>
      </c>
      <c r="C116" s="5"/>
      <c r="D116" s="57" t="s">
        <v>231</v>
      </c>
      <c r="E116" s="57" t="s">
        <v>53</v>
      </c>
      <c r="F116" s="57" t="s">
        <v>409</v>
      </c>
    </row>
    <row r="117" spans="1:6" ht="12.75">
      <c r="A117" s="23">
        <v>203</v>
      </c>
      <c r="B117" s="5" t="s">
        <v>47</v>
      </c>
      <c r="C117" s="5"/>
      <c r="D117" s="57" t="s">
        <v>232</v>
      </c>
      <c r="E117" s="57" t="s">
        <v>233</v>
      </c>
      <c r="F117" s="57" t="s">
        <v>409</v>
      </c>
    </row>
    <row r="118" spans="1:6" ht="12.75">
      <c r="A118" s="23">
        <v>204</v>
      </c>
      <c r="B118" s="5" t="s">
        <v>47</v>
      </c>
      <c r="C118" s="5"/>
      <c r="D118" s="57" t="s">
        <v>234</v>
      </c>
      <c r="E118" s="57" t="s">
        <v>235</v>
      </c>
      <c r="F118" s="57" t="s">
        <v>409</v>
      </c>
    </row>
    <row r="119" spans="1:6" ht="12.75">
      <c r="A119" s="23">
        <v>205</v>
      </c>
      <c r="B119" s="5" t="s">
        <v>47</v>
      </c>
      <c r="C119" s="5"/>
      <c r="D119" s="57" t="s">
        <v>236</v>
      </c>
      <c r="E119" s="57" t="s">
        <v>230</v>
      </c>
      <c r="F119" s="57" t="s">
        <v>409</v>
      </c>
    </row>
    <row r="120" spans="1:6" ht="12.75">
      <c r="A120" s="23">
        <v>206</v>
      </c>
      <c r="B120" s="5" t="s">
        <v>47</v>
      </c>
      <c r="C120" s="5"/>
      <c r="D120" s="57" t="s">
        <v>237</v>
      </c>
      <c r="E120" s="57" t="s">
        <v>238</v>
      </c>
      <c r="F120" s="57" t="s">
        <v>409</v>
      </c>
    </row>
    <row r="121" spans="1:6" ht="12.75">
      <c r="A121" s="23">
        <v>207</v>
      </c>
      <c r="B121" s="5" t="s">
        <v>47</v>
      </c>
      <c r="C121" s="5"/>
      <c r="D121" s="57" t="s">
        <v>239</v>
      </c>
      <c r="E121" s="57" t="s">
        <v>240</v>
      </c>
      <c r="F121" s="57" t="s">
        <v>409</v>
      </c>
    </row>
    <row r="122" spans="1:6" ht="12.75">
      <c r="A122" s="23">
        <v>208</v>
      </c>
      <c r="B122" s="5" t="s">
        <v>47</v>
      </c>
      <c r="C122" s="5"/>
      <c r="D122" s="57" t="s">
        <v>241</v>
      </c>
      <c r="E122" s="57" t="s">
        <v>242</v>
      </c>
      <c r="F122" s="57" t="s">
        <v>409</v>
      </c>
    </row>
    <row r="123" spans="1:6" ht="12.75">
      <c r="A123" s="23">
        <v>209</v>
      </c>
      <c r="B123" s="5" t="s">
        <v>47</v>
      </c>
      <c r="C123" s="5"/>
      <c r="D123" s="57" t="s">
        <v>243</v>
      </c>
      <c r="E123" s="57" t="s">
        <v>244</v>
      </c>
      <c r="F123" s="57" t="s">
        <v>409</v>
      </c>
    </row>
    <row r="124" spans="1:6" ht="12.75">
      <c r="A124" s="23">
        <v>210</v>
      </c>
      <c r="B124" s="5" t="s">
        <v>47</v>
      </c>
      <c r="C124" s="5"/>
      <c r="D124" s="57" t="s">
        <v>245</v>
      </c>
      <c r="E124" s="57" t="s">
        <v>246</v>
      </c>
      <c r="F124" s="57" t="s">
        <v>409</v>
      </c>
    </row>
    <row r="125" spans="1:6" ht="12.75">
      <c r="A125" s="23">
        <v>211</v>
      </c>
      <c r="B125" s="5" t="s">
        <v>47</v>
      </c>
      <c r="C125" s="5"/>
      <c r="D125" s="57" t="s">
        <v>247</v>
      </c>
      <c r="E125" s="57" t="s">
        <v>248</v>
      </c>
      <c r="F125" s="57" t="s">
        <v>50</v>
      </c>
    </row>
    <row r="126" spans="1:6" ht="12.75">
      <c r="A126" s="23">
        <v>212</v>
      </c>
      <c r="B126" s="5" t="s">
        <v>47</v>
      </c>
      <c r="C126" s="5"/>
      <c r="D126" s="57" t="s">
        <v>249</v>
      </c>
      <c r="E126" s="57" t="s">
        <v>250</v>
      </c>
      <c r="F126" s="57" t="s">
        <v>50</v>
      </c>
    </row>
    <row r="127" spans="1:6" ht="12.75">
      <c r="A127" s="23">
        <v>213</v>
      </c>
      <c r="B127" s="5" t="s">
        <v>47</v>
      </c>
      <c r="C127" s="5"/>
      <c r="D127" s="57" t="s">
        <v>251</v>
      </c>
      <c r="E127" s="57" t="s">
        <v>224</v>
      </c>
      <c r="F127" s="57" t="s">
        <v>50</v>
      </c>
    </row>
    <row r="128" spans="1:6" ht="12.75">
      <c r="A128" s="23">
        <v>214</v>
      </c>
      <c r="B128" s="5" t="s">
        <v>47</v>
      </c>
      <c r="C128" s="5"/>
      <c r="D128" s="57" t="s">
        <v>439</v>
      </c>
      <c r="E128" s="57" t="s">
        <v>440</v>
      </c>
      <c r="F128" s="57" t="s">
        <v>64</v>
      </c>
    </row>
    <row r="129" spans="1:6" ht="12.75">
      <c r="A129" s="23">
        <v>215</v>
      </c>
      <c r="B129" s="5" t="s">
        <v>47</v>
      </c>
      <c r="C129" s="5" t="s">
        <v>410</v>
      </c>
      <c r="D129" s="57" t="s">
        <v>196</v>
      </c>
      <c r="E129" s="57" t="s">
        <v>89</v>
      </c>
      <c r="F129" s="57" t="s">
        <v>130</v>
      </c>
    </row>
    <row r="130" spans="1:6" ht="12.75">
      <c r="A130" s="23">
        <v>216</v>
      </c>
      <c r="B130" s="5" t="s">
        <v>47</v>
      </c>
      <c r="C130" s="5"/>
      <c r="D130" s="57" t="s">
        <v>252</v>
      </c>
      <c r="E130" s="57" t="s">
        <v>253</v>
      </c>
      <c r="F130" s="57" t="s">
        <v>50</v>
      </c>
    </row>
    <row r="131" spans="1:6" ht="12.75">
      <c r="A131" s="23">
        <v>217</v>
      </c>
      <c r="B131" s="5" t="s">
        <v>47</v>
      </c>
      <c r="C131" s="5"/>
      <c r="D131" s="57" t="s">
        <v>254</v>
      </c>
      <c r="E131" s="57" t="s">
        <v>102</v>
      </c>
      <c r="F131" s="57" t="s">
        <v>50</v>
      </c>
    </row>
    <row r="132" spans="1:6" ht="12.75">
      <c r="A132" s="23">
        <v>218</v>
      </c>
      <c r="B132" s="5" t="s">
        <v>47</v>
      </c>
      <c r="C132" s="5" t="s">
        <v>410</v>
      </c>
      <c r="D132" s="57" t="s">
        <v>255</v>
      </c>
      <c r="E132" s="57" t="s">
        <v>256</v>
      </c>
      <c r="F132" s="57" t="s">
        <v>69</v>
      </c>
    </row>
    <row r="133" spans="1:6" ht="12.75">
      <c r="A133" s="23">
        <v>219</v>
      </c>
      <c r="B133" s="5" t="s">
        <v>47</v>
      </c>
      <c r="C133" s="5"/>
      <c r="D133" s="57" t="s">
        <v>175</v>
      </c>
      <c r="E133" s="57" t="s">
        <v>257</v>
      </c>
      <c r="F133" s="57" t="s">
        <v>50</v>
      </c>
    </row>
    <row r="134" spans="1:6" ht="12.75">
      <c r="A134" s="23">
        <v>220</v>
      </c>
      <c r="B134" s="5" t="s">
        <v>47</v>
      </c>
      <c r="C134" s="5"/>
      <c r="D134" s="57" t="s">
        <v>258</v>
      </c>
      <c r="E134" s="57" t="s">
        <v>129</v>
      </c>
      <c r="F134" s="57" t="s">
        <v>130</v>
      </c>
    </row>
    <row r="135" spans="1:6" ht="12.75">
      <c r="A135" s="23">
        <v>221</v>
      </c>
      <c r="B135" s="5" t="s">
        <v>47</v>
      </c>
      <c r="C135" s="5"/>
      <c r="D135" s="57" t="s">
        <v>259</v>
      </c>
      <c r="E135" s="57" t="s">
        <v>260</v>
      </c>
      <c r="F135" s="57" t="s">
        <v>130</v>
      </c>
    </row>
    <row r="136" spans="1:6" ht="12.75">
      <c r="A136" s="23">
        <v>222</v>
      </c>
      <c r="B136" s="5" t="s">
        <v>47</v>
      </c>
      <c r="C136" s="5"/>
      <c r="D136" s="57" t="s">
        <v>261</v>
      </c>
      <c r="E136" s="57" t="s">
        <v>262</v>
      </c>
      <c r="F136" s="57" t="s">
        <v>130</v>
      </c>
    </row>
    <row r="137" spans="1:6" ht="12.75">
      <c r="A137" s="23">
        <v>223</v>
      </c>
      <c r="B137" s="5" t="s">
        <v>47</v>
      </c>
      <c r="C137" s="5"/>
      <c r="D137" s="57" t="s">
        <v>263</v>
      </c>
      <c r="E137" s="57" t="s">
        <v>264</v>
      </c>
      <c r="F137" s="57" t="s">
        <v>130</v>
      </c>
    </row>
    <row r="138" spans="1:6" ht="12.75">
      <c r="A138" s="23">
        <v>224</v>
      </c>
      <c r="B138" s="5" t="s">
        <v>47</v>
      </c>
      <c r="C138" s="5"/>
      <c r="D138" s="57" t="s">
        <v>417</v>
      </c>
      <c r="E138" s="57" t="s">
        <v>134</v>
      </c>
      <c r="F138" s="57" t="s">
        <v>100</v>
      </c>
    </row>
    <row r="139" spans="1:6" ht="12.75">
      <c r="A139" s="23">
        <v>225</v>
      </c>
      <c r="B139" s="5" t="s">
        <v>47</v>
      </c>
      <c r="C139" s="5" t="s">
        <v>410</v>
      </c>
      <c r="D139" s="57" t="s">
        <v>377</v>
      </c>
      <c r="E139" s="57" t="s">
        <v>418</v>
      </c>
      <c r="F139" s="57" t="s">
        <v>54</v>
      </c>
    </row>
    <row r="140" spans="1:6" ht="12.75">
      <c r="A140" s="23">
        <v>226</v>
      </c>
      <c r="B140" s="5" t="s">
        <v>47</v>
      </c>
      <c r="C140" s="5"/>
      <c r="D140" s="57" t="s">
        <v>419</v>
      </c>
      <c r="E140" s="57" t="s">
        <v>420</v>
      </c>
      <c r="F140" s="57" t="s">
        <v>100</v>
      </c>
    </row>
    <row r="141" spans="1:6" ht="12.75">
      <c r="A141" s="23">
        <v>227</v>
      </c>
      <c r="B141" s="5" t="s">
        <v>47</v>
      </c>
      <c r="C141" s="5"/>
      <c r="D141" s="57" t="s">
        <v>421</v>
      </c>
      <c r="E141" s="57" t="s">
        <v>422</v>
      </c>
      <c r="F141" s="57" t="s">
        <v>100</v>
      </c>
    </row>
    <row r="142" spans="1:6" ht="12.75">
      <c r="A142" s="23">
        <v>228</v>
      </c>
      <c r="B142" s="5" t="s">
        <v>47</v>
      </c>
      <c r="C142" s="5"/>
      <c r="D142" s="57" t="s">
        <v>441</v>
      </c>
      <c r="E142" s="57" t="s">
        <v>96</v>
      </c>
      <c r="F142" s="57" t="s">
        <v>64</v>
      </c>
    </row>
    <row r="143" spans="1:6" ht="12.75">
      <c r="A143" s="23">
        <v>229</v>
      </c>
      <c r="B143" s="5" t="s">
        <v>47</v>
      </c>
      <c r="C143" s="5"/>
      <c r="D143" s="57" t="s">
        <v>442</v>
      </c>
      <c r="E143" s="57" t="s">
        <v>89</v>
      </c>
      <c r="F143" s="57" t="s">
        <v>50</v>
      </c>
    </row>
    <row r="144" spans="1:6" ht="12.75">
      <c r="A144" s="23">
        <v>230</v>
      </c>
      <c r="B144" s="5" t="s">
        <v>47</v>
      </c>
      <c r="C144" s="5"/>
      <c r="D144" s="57" t="s">
        <v>443</v>
      </c>
      <c r="E144" s="57" t="s">
        <v>444</v>
      </c>
      <c r="F144" s="57" t="s">
        <v>64</v>
      </c>
    </row>
    <row r="145" spans="1:6" ht="12.75">
      <c r="A145" s="23">
        <v>231</v>
      </c>
      <c r="B145" s="5" t="s">
        <v>47</v>
      </c>
      <c r="C145" s="5"/>
      <c r="D145" s="57" t="s">
        <v>445</v>
      </c>
      <c r="E145" s="57" t="s">
        <v>446</v>
      </c>
      <c r="F145" s="57" t="s">
        <v>64</v>
      </c>
    </row>
    <row r="146" spans="1:6" ht="12.75">
      <c r="A146" s="23">
        <v>232</v>
      </c>
      <c r="B146" s="5" t="s">
        <v>47</v>
      </c>
      <c r="C146" s="5"/>
      <c r="D146" s="57" t="s">
        <v>447</v>
      </c>
      <c r="E146" s="57" t="s">
        <v>305</v>
      </c>
      <c r="F146" s="57" t="s">
        <v>64</v>
      </c>
    </row>
    <row r="147" spans="1:6" ht="12.75">
      <c r="A147" s="23">
        <v>233</v>
      </c>
      <c r="B147" s="5" t="s">
        <v>47</v>
      </c>
      <c r="C147" s="5"/>
      <c r="D147" s="57" t="s">
        <v>448</v>
      </c>
      <c r="E147" s="57" t="s">
        <v>230</v>
      </c>
      <c r="F147" s="57" t="s">
        <v>114</v>
      </c>
    </row>
    <row r="148" spans="1:6" ht="12.75">
      <c r="A148" s="23">
        <v>234</v>
      </c>
      <c r="B148" s="5" t="s">
        <v>47</v>
      </c>
      <c r="C148" s="5"/>
      <c r="D148" s="57" t="s">
        <v>449</v>
      </c>
      <c r="E148" s="57" t="s">
        <v>450</v>
      </c>
      <c r="F148" s="57" t="s">
        <v>114</v>
      </c>
    </row>
    <row r="149" spans="1:6" ht="12.75">
      <c r="A149" s="23">
        <v>235</v>
      </c>
      <c r="B149" s="5" t="s">
        <v>47</v>
      </c>
      <c r="C149" s="5" t="s">
        <v>410</v>
      </c>
      <c r="D149" s="57" t="s">
        <v>438</v>
      </c>
      <c r="E149" s="57" t="s">
        <v>99</v>
      </c>
      <c r="F149" s="57" t="s">
        <v>100</v>
      </c>
    </row>
    <row r="150" spans="1:6" ht="12.75">
      <c r="A150" s="23">
        <v>236</v>
      </c>
      <c r="B150" s="5" t="s">
        <v>47</v>
      </c>
      <c r="C150" s="5"/>
      <c r="D150" s="57" t="s">
        <v>451</v>
      </c>
      <c r="E150" s="57" t="s">
        <v>157</v>
      </c>
      <c r="F150" s="57" t="s">
        <v>114</v>
      </c>
    </row>
    <row r="151" spans="1:6" ht="12.75">
      <c r="A151" s="23">
        <v>237</v>
      </c>
      <c r="B151" s="5" t="s">
        <v>47</v>
      </c>
      <c r="C151" s="5" t="s">
        <v>410</v>
      </c>
      <c r="D151" s="57" t="s">
        <v>452</v>
      </c>
      <c r="E151" s="57" t="s">
        <v>453</v>
      </c>
      <c r="F151" s="57" t="s">
        <v>114</v>
      </c>
    </row>
    <row r="152" spans="1:6" ht="12.75">
      <c r="A152" s="23">
        <v>238</v>
      </c>
      <c r="B152" s="5" t="s">
        <v>47</v>
      </c>
      <c r="C152" s="5"/>
      <c r="D152" s="57" t="s">
        <v>456</v>
      </c>
      <c r="E152" s="57" t="s">
        <v>401</v>
      </c>
      <c r="F152" s="57" t="s">
        <v>54</v>
      </c>
    </row>
    <row r="153" spans="1:6" ht="12.75">
      <c r="A153" s="23">
        <v>239</v>
      </c>
      <c r="B153" s="5" t="s">
        <v>47</v>
      </c>
      <c r="C153" s="5" t="s">
        <v>410</v>
      </c>
      <c r="D153" s="57" t="s">
        <v>455</v>
      </c>
      <c r="E153" s="57" t="s">
        <v>353</v>
      </c>
      <c r="F153" s="57" t="s">
        <v>57</v>
      </c>
    </row>
    <row r="154" spans="1:6" ht="12.75">
      <c r="A154" s="23">
        <v>240</v>
      </c>
      <c r="B154" s="5" t="s">
        <v>47</v>
      </c>
      <c r="C154" s="5" t="s">
        <v>410</v>
      </c>
      <c r="D154" s="57" t="s">
        <v>428</v>
      </c>
      <c r="E154" s="57" t="s">
        <v>235</v>
      </c>
      <c r="F154" s="57" t="s">
        <v>57</v>
      </c>
    </row>
    <row r="155" spans="1:6" ht="12.75">
      <c r="A155" s="23">
        <v>241</v>
      </c>
      <c r="B155" s="5" t="s">
        <v>47</v>
      </c>
      <c r="C155" s="5" t="s">
        <v>410</v>
      </c>
      <c r="D155" s="57" t="s">
        <v>196</v>
      </c>
      <c r="E155" s="57" t="s">
        <v>427</v>
      </c>
      <c r="F155" s="57" t="s">
        <v>130</v>
      </c>
    </row>
    <row r="156" spans="1:6" ht="12.75">
      <c r="A156" s="23"/>
      <c r="B156" s="5"/>
      <c r="C156" s="5"/>
      <c r="D156" s="57"/>
      <c r="E156" s="57"/>
      <c r="F156" s="57"/>
    </row>
    <row r="157" spans="1:6" ht="12.75">
      <c r="A157" s="23"/>
      <c r="B157" s="5"/>
      <c r="C157" s="5"/>
      <c r="D157" s="57"/>
      <c r="E157" s="57"/>
      <c r="F157" s="57"/>
    </row>
    <row r="158" spans="1:6" ht="12.75">
      <c r="A158" s="23"/>
      <c r="B158" s="5"/>
      <c r="C158" s="5"/>
      <c r="D158" s="57"/>
      <c r="E158" s="57"/>
      <c r="F158" s="57"/>
    </row>
    <row r="159" spans="1:6" ht="12.75">
      <c r="A159" s="23"/>
      <c r="B159" s="5" t="s">
        <v>395</v>
      </c>
      <c r="C159" s="5">
        <f>COUNTIF(C15:C158,"j")</f>
        <v>36</v>
      </c>
      <c r="D159" s="57"/>
      <c r="E159" s="57"/>
      <c r="F159" s="57"/>
    </row>
    <row r="160" spans="1:6" ht="12.75">
      <c r="A160" s="23"/>
      <c r="B160" s="5"/>
      <c r="C160" s="5"/>
      <c r="D160" s="57"/>
      <c r="E160" s="57"/>
      <c r="F160" s="57"/>
    </row>
    <row r="161" spans="1:6" ht="12.75">
      <c r="A161" s="23"/>
      <c r="B161" s="5"/>
      <c r="C161" s="5"/>
      <c r="D161" s="57"/>
      <c r="E161" s="57"/>
      <c r="F161" s="57"/>
    </row>
    <row r="162" spans="1:6" s="64" customFormat="1" ht="13.5" thickBot="1">
      <c r="A162" s="61"/>
      <c r="B162" s="62"/>
      <c r="C162" s="62"/>
      <c r="D162" s="63"/>
      <c r="E162" s="63"/>
      <c r="F162" s="63"/>
    </row>
    <row r="163" spans="1:6" ht="12.75">
      <c r="A163" s="58">
        <v>301</v>
      </c>
      <c r="B163" s="59" t="s">
        <v>265</v>
      </c>
      <c r="C163" s="59" t="s">
        <v>410</v>
      </c>
      <c r="D163" s="60" t="s">
        <v>266</v>
      </c>
      <c r="E163" s="60" t="s">
        <v>187</v>
      </c>
      <c r="F163" s="60" t="s">
        <v>267</v>
      </c>
    </row>
    <row r="164" spans="1:6" ht="12.75">
      <c r="A164" s="23">
        <v>302</v>
      </c>
      <c r="B164" s="5" t="s">
        <v>265</v>
      </c>
      <c r="C164" s="5" t="s">
        <v>410</v>
      </c>
      <c r="D164" s="57" t="s">
        <v>268</v>
      </c>
      <c r="E164" s="57" t="s">
        <v>269</v>
      </c>
      <c r="F164" s="57" t="s">
        <v>114</v>
      </c>
    </row>
    <row r="165" spans="1:6" ht="12.75">
      <c r="A165" s="23">
        <v>303</v>
      </c>
      <c r="B165" s="5" t="s">
        <v>265</v>
      </c>
      <c r="C165" s="5" t="s">
        <v>410</v>
      </c>
      <c r="D165" s="57" t="s">
        <v>72</v>
      </c>
      <c r="E165" s="57" t="s">
        <v>270</v>
      </c>
      <c r="F165" s="57" t="s">
        <v>57</v>
      </c>
    </row>
    <row r="166" spans="1:6" ht="12.75">
      <c r="A166" s="23">
        <v>304</v>
      </c>
      <c r="B166" s="5" t="s">
        <v>265</v>
      </c>
      <c r="C166" s="5"/>
      <c r="D166" s="57" t="s">
        <v>271</v>
      </c>
      <c r="E166" s="57" t="s">
        <v>180</v>
      </c>
      <c r="F166" s="57" t="s">
        <v>69</v>
      </c>
    </row>
    <row r="167" spans="1:6" ht="12.75">
      <c r="A167" s="23">
        <v>305</v>
      </c>
      <c r="B167" s="5" t="s">
        <v>265</v>
      </c>
      <c r="C167" s="5"/>
      <c r="D167" s="57" t="s">
        <v>95</v>
      </c>
      <c r="E167" s="57" t="s">
        <v>272</v>
      </c>
      <c r="F167" s="57" t="s">
        <v>97</v>
      </c>
    </row>
    <row r="168" spans="1:6" ht="12.75">
      <c r="A168" s="23">
        <v>306</v>
      </c>
      <c r="B168" s="5" t="s">
        <v>265</v>
      </c>
      <c r="C168" s="5" t="s">
        <v>410</v>
      </c>
      <c r="D168" s="57" t="s">
        <v>110</v>
      </c>
      <c r="E168" s="57" t="s">
        <v>273</v>
      </c>
      <c r="F168" s="57" t="s">
        <v>416</v>
      </c>
    </row>
    <row r="169" spans="1:6" ht="12.75">
      <c r="A169" s="23">
        <v>307</v>
      </c>
      <c r="B169" s="5" t="s">
        <v>265</v>
      </c>
      <c r="C169" s="5" t="s">
        <v>410</v>
      </c>
      <c r="D169" s="57" t="s">
        <v>274</v>
      </c>
      <c r="E169" s="57" t="s">
        <v>275</v>
      </c>
      <c r="F169" s="57" t="s">
        <v>69</v>
      </c>
    </row>
    <row r="170" spans="1:6" ht="12.75">
      <c r="A170" s="23">
        <v>308</v>
      </c>
      <c r="B170" s="5" t="s">
        <v>265</v>
      </c>
      <c r="C170" s="5" t="s">
        <v>410</v>
      </c>
      <c r="D170" s="57" t="s">
        <v>276</v>
      </c>
      <c r="E170" s="57" t="s">
        <v>277</v>
      </c>
      <c r="F170" s="57" t="s">
        <v>209</v>
      </c>
    </row>
    <row r="171" spans="1:6" ht="12.75">
      <c r="A171" s="23">
        <v>309</v>
      </c>
      <c r="B171" s="5" t="s">
        <v>265</v>
      </c>
      <c r="C171" s="5" t="s">
        <v>410</v>
      </c>
      <c r="D171" s="57" t="s">
        <v>120</v>
      </c>
      <c r="E171" s="57" t="s">
        <v>61</v>
      </c>
      <c r="F171" s="57" t="s">
        <v>50</v>
      </c>
    </row>
    <row r="172" spans="1:6" ht="12.75">
      <c r="A172" s="23">
        <v>310</v>
      </c>
      <c r="B172" s="5" t="s">
        <v>265</v>
      </c>
      <c r="C172" s="5" t="s">
        <v>410</v>
      </c>
      <c r="D172" s="57" t="s">
        <v>278</v>
      </c>
      <c r="E172" s="57" t="s">
        <v>279</v>
      </c>
      <c r="F172" s="57" t="s">
        <v>416</v>
      </c>
    </row>
    <row r="173" spans="1:6" ht="12.75">
      <c r="A173" s="23">
        <v>311</v>
      </c>
      <c r="B173" s="5" t="s">
        <v>265</v>
      </c>
      <c r="C173" s="5"/>
      <c r="D173" s="57" t="s">
        <v>280</v>
      </c>
      <c r="E173" s="57" t="s">
        <v>281</v>
      </c>
      <c r="F173" s="57" t="s">
        <v>69</v>
      </c>
    </row>
    <row r="174" spans="1:6" ht="12.75">
      <c r="A174" s="23">
        <v>312</v>
      </c>
      <c r="B174" s="5" t="s">
        <v>265</v>
      </c>
      <c r="C174" s="5"/>
      <c r="D174" s="57" t="s">
        <v>79</v>
      </c>
      <c r="E174" s="57" t="s">
        <v>282</v>
      </c>
      <c r="F174" s="57" t="s">
        <v>64</v>
      </c>
    </row>
    <row r="175" spans="1:6" ht="12.75">
      <c r="A175" s="23">
        <v>313</v>
      </c>
      <c r="B175" s="5" t="s">
        <v>265</v>
      </c>
      <c r="C175" s="5" t="s">
        <v>410</v>
      </c>
      <c r="D175" s="57" t="s">
        <v>92</v>
      </c>
      <c r="E175" s="57" t="s">
        <v>283</v>
      </c>
      <c r="F175" s="57" t="s">
        <v>50</v>
      </c>
    </row>
    <row r="176" spans="1:6" ht="12.75">
      <c r="A176" s="23">
        <v>314</v>
      </c>
      <c r="B176" s="5" t="s">
        <v>265</v>
      </c>
      <c r="C176" s="5" t="s">
        <v>410</v>
      </c>
      <c r="D176" s="57" t="s">
        <v>85</v>
      </c>
      <c r="E176" s="57" t="s">
        <v>214</v>
      </c>
      <c r="F176" s="57" t="s">
        <v>87</v>
      </c>
    </row>
    <row r="177" spans="1:6" ht="12.75">
      <c r="A177" s="23">
        <v>315</v>
      </c>
      <c r="B177" s="5" t="s">
        <v>265</v>
      </c>
      <c r="C177" s="5"/>
      <c r="D177" s="57" t="s">
        <v>284</v>
      </c>
      <c r="E177" s="57" t="s">
        <v>167</v>
      </c>
      <c r="F177" s="57" t="s">
        <v>209</v>
      </c>
    </row>
    <row r="178" spans="1:6" ht="12.75">
      <c r="A178" s="23">
        <v>316</v>
      </c>
      <c r="B178" s="5" t="s">
        <v>265</v>
      </c>
      <c r="C178" s="5"/>
      <c r="D178" s="57" t="s">
        <v>110</v>
      </c>
      <c r="E178" s="57" t="s">
        <v>285</v>
      </c>
      <c r="F178" s="57" t="s">
        <v>57</v>
      </c>
    </row>
    <row r="179" spans="1:6" ht="12.75">
      <c r="A179" s="23">
        <v>317</v>
      </c>
      <c r="B179" s="5" t="s">
        <v>265</v>
      </c>
      <c r="C179" s="5" t="s">
        <v>410</v>
      </c>
      <c r="D179" s="57" t="s">
        <v>55</v>
      </c>
      <c r="E179" s="57" t="s">
        <v>56</v>
      </c>
      <c r="F179" s="57" t="s">
        <v>57</v>
      </c>
    </row>
    <row r="180" spans="1:6" ht="12.75">
      <c r="A180" s="23">
        <v>318</v>
      </c>
      <c r="B180" s="5" t="s">
        <v>265</v>
      </c>
      <c r="C180" s="5"/>
      <c r="D180" s="57" t="s">
        <v>82</v>
      </c>
      <c r="E180" s="57" t="s">
        <v>286</v>
      </c>
      <c r="F180" s="57" t="s">
        <v>84</v>
      </c>
    </row>
    <row r="181" spans="1:6" ht="12.75">
      <c r="A181" s="23">
        <v>319</v>
      </c>
      <c r="B181" s="5" t="s">
        <v>265</v>
      </c>
      <c r="C181" s="5"/>
      <c r="D181" s="57" t="s">
        <v>287</v>
      </c>
      <c r="E181" s="57" t="s">
        <v>288</v>
      </c>
      <c r="F181" s="57" t="s">
        <v>209</v>
      </c>
    </row>
    <row r="182" spans="1:6" ht="12.75">
      <c r="A182" s="23">
        <v>320</v>
      </c>
      <c r="B182" s="5" t="s">
        <v>265</v>
      </c>
      <c r="C182" s="5" t="s">
        <v>410</v>
      </c>
      <c r="D182" s="57" t="s">
        <v>204</v>
      </c>
      <c r="E182" s="57" t="s">
        <v>282</v>
      </c>
      <c r="F182" s="57" t="s">
        <v>57</v>
      </c>
    </row>
    <row r="183" spans="1:6" ht="12.75">
      <c r="A183" s="23">
        <v>321</v>
      </c>
      <c r="B183" s="5" t="s">
        <v>265</v>
      </c>
      <c r="C183" s="5" t="s">
        <v>410</v>
      </c>
      <c r="D183" s="57" t="s">
        <v>289</v>
      </c>
      <c r="E183" s="57" t="s">
        <v>104</v>
      </c>
      <c r="F183" s="57" t="s">
        <v>69</v>
      </c>
    </row>
    <row r="184" spans="1:6" ht="12.75">
      <c r="A184" s="23">
        <v>322</v>
      </c>
      <c r="B184" s="5" t="s">
        <v>265</v>
      </c>
      <c r="C184" s="5"/>
      <c r="D184" s="57" t="s">
        <v>198</v>
      </c>
      <c r="E184" s="57" t="s">
        <v>230</v>
      </c>
      <c r="F184" s="57" t="s">
        <v>57</v>
      </c>
    </row>
    <row r="185" spans="1:6" ht="12.75">
      <c r="A185" s="23">
        <v>323</v>
      </c>
      <c r="B185" s="5" t="s">
        <v>265</v>
      </c>
      <c r="C185" s="5" t="s">
        <v>410</v>
      </c>
      <c r="D185" s="57" t="s">
        <v>103</v>
      </c>
      <c r="E185" s="57" t="s">
        <v>290</v>
      </c>
      <c r="F185" s="57" t="s">
        <v>50</v>
      </c>
    </row>
    <row r="186" spans="1:6" ht="12.75">
      <c r="A186" s="23">
        <v>324</v>
      </c>
      <c r="B186" s="5" t="s">
        <v>265</v>
      </c>
      <c r="C186" s="5"/>
      <c r="D186" s="57" t="s">
        <v>193</v>
      </c>
      <c r="E186" s="57" t="s">
        <v>180</v>
      </c>
      <c r="F186" s="57" t="s">
        <v>57</v>
      </c>
    </row>
    <row r="187" spans="1:6" ht="12.75">
      <c r="A187" s="23">
        <v>325</v>
      </c>
      <c r="B187" s="5" t="s">
        <v>265</v>
      </c>
      <c r="C187" s="5" t="s">
        <v>410</v>
      </c>
      <c r="D187" s="57" t="s">
        <v>291</v>
      </c>
      <c r="E187" s="57" t="s">
        <v>292</v>
      </c>
      <c r="F187" s="57" t="s">
        <v>50</v>
      </c>
    </row>
    <row r="188" spans="1:6" ht="12.75">
      <c r="A188" s="23">
        <v>326</v>
      </c>
      <c r="B188" s="5" t="s">
        <v>265</v>
      </c>
      <c r="C188" s="5" t="s">
        <v>410</v>
      </c>
      <c r="D188" s="57" t="s">
        <v>293</v>
      </c>
      <c r="E188" s="57" t="s">
        <v>214</v>
      </c>
      <c r="F188" s="57" t="s">
        <v>57</v>
      </c>
    </row>
    <row r="189" spans="1:6" ht="12.75">
      <c r="A189" s="23">
        <v>327</v>
      </c>
      <c r="B189" s="5" t="s">
        <v>265</v>
      </c>
      <c r="C189" s="5"/>
      <c r="D189" s="57" t="s">
        <v>294</v>
      </c>
      <c r="E189" s="57" t="s">
        <v>295</v>
      </c>
      <c r="F189" s="57" t="s">
        <v>209</v>
      </c>
    </row>
    <row r="190" spans="1:6" ht="12.75">
      <c r="A190" s="23">
        <v>328</v>
      </c>
      <c r="B190" s="5" t="s">
        <v>265</v>
      </c>
      <c r="C190" s="5" t="s">
        <v>410</v>
      </c>
      <c r="D190" s="57" t="s">
        <v>296</v>
      </c>
      <c r="E190" s="57" t="s">
        <v>297</v>
      </c>
      <c r="F190" s="57" t="s">
        <v>50</v>
      </c>
    </row>
    <row r="191" spans="1:6" ht="12.75">
      <c r="A191" s="23">
        <v>329</v>
      </c>
      <c r="B191" s="5" t="s">
        <v>265</v>
      </c>
      <c r="C191" s="5"/>
      <c r="D191" s="57" t="s">
        <v>105</v>
      </c>
      <c r="E191" s="57" t="s">
        <v>298</v>
      </c>
      <c r="F191" s="57" t="s">
        <v>57</v>
      </c>
    </row>
    <row r="192" spans="1:6" ht="12.75">
      <c r="A192" s="23">
        <v>330</v>
      </c>
      <c r="B192" s="5" t="s">
        <v>265</v>
      </c>
      <c r="C192" s="5"/>
      <c r="D192" s="57" t="s">
        <v>291</v>
      </c>
      <c r="E192" s="57" t="s">
        <v>299</v>
      </c>
      <c r="F192" s="57" t="s">
        <v>50</v>
      </c>
    </row>
    <row r="193" spans="1:6" ht="12.75">
      <c r="A193" s="23">
        <v>331</v>
      </c>
      <c r="B193" s="5" t="s">
        <v>265</v>
      </c>
      <c r="C193" s="5" t="s">
        <v>410</v>
      </c>
      <c r="D193" s="57" t="s">
        <v>300</v>
      </c>
      <c r="E193" s="57" t="s">
        <v>301</v>
      </c>
      <c r="F193" s="57" t="s">
        <v>100</v>
      </c>
    </row>
    <row r="194" spans="1:6" ht="12.75">
      <c r="A194" s="23">
        <v>332</v>
      </c>
      <c r="B194" s="5" t="s">
        <v>265</v>
      </c>
      <c r="C194" s="5"/>
      <c r="D194" s="57" t="s">
        <v>302</v>
      </c>
      <c r="E194" s="57" t="s">
        <v>264</v>
      </c>
      <c r="F194" s="57" t="s">
        <v>130</v>
      </c>
    </row>
    <row r="195" spans="1:6" ht="12.75">
      <c r="A195" s="23">
        <v>333</v>
      </c>
      <c r="B195" s="5" t="s">
        <v>265</v>
      </c>
      <c r="C195" s="5" t="s">
        <v>410</v>
      </c>
      <c r="D195" s="57" t="s">
        <v>266</v>
      </c>
      <c r="E195" s="57" t="s">
        <v>292</v>
      </c>
      <c r="F195" s="57" t="s">
        <v>267</v>
      </c>
    </row>
    <row r="196" spans="1:6" ht="12.75">
      <c r="A196" s="23">
        <v>334</v>
      </c>
      <c r="B196" s="5" t="s">
        <v>265</v>
      </c>
      <c r="C196" s="5" t="s">
        <v>410</v>
      </c>
      <c r="D196" s="57" t="s">
        <v>303</v>
      </c>
      <c r="E196" s="57" t="s">
        <v>304</v>
      </c>
      <c r="F196" s="57" t="s">
        <v>50</v>
      </c>
    </row>
    <row r="197" spans="1:6" ht="12.75">
      <c r="A197" s="23">
        <v>335</v>
      </c>
      <c r="B197" s="5" t="s">
        <v>265</v>
      </c>
      <c r="C197" s="5" t="s">
        <v>410</v>
      </c>
      <c r="D197" s="57" t="s">
        <v>98</v>
      </c>
      <c r="E197" s="57" t="s">
        <v>305</v>
      </c>
      <c r="F197" s="57" t="s">
        <v>100</v>
      </c>
    </row>
    <row r="198" spans="1:6" ht="12.75">
      <c r="A198" s="23">
        <v>336</v>
      </c>
      <c r="B198" s="5" t="s">
        <v>265</v>
      </c>
      <c r="C198" s="5" t="s">
        <v>410</v>
      </c>
      <c r="D198" s="57" t="s">
        <v>306</v>
      </c>
      <c r="E198" s="57" t="s">
        <v>264</v>
      </c>
      <c r="F198" s="57" t="s">
        <v>100</v>
      </c>
    </row>
    <row r="199" spans="1:6" ht="12.75">
      <c r="A199" s="23">
        <v>337</v>
      </c>
      <c r="B199" s="5" t="s">
        <v>265</v>
      </c>
      <c r="C199" s="5"/>
      <c r="D199" s="57" t="s">
        <v>307</v>
      </c>
      <c r="E199" s="57" t="s">
        <v>308</v>
      </c>
      <c r="F199" s="57" t="s">
        <v>84</v>
      </c>
    </row>
    <row r="200" spans="1:6" ht="12.75">
      <c r="A200" s="23">
        <v>338</v>
      </c>
      <c r="B200" s="5" t="s">
        <v>265</v>
      </c>
      <c r="C200" s="5" t="s">
        <v>410</v>
      </c>
      <c r="D200" s="57" t="s">
        <v>309</v>
      </c>
      <c r="E200" s="57" t="s">
        <v>96</v>
      </c>
      <c r="F200" s="57" t="s">
        <v>64</v>
      </c>
    </row>
    <row r="201" spans="1:6" ht="12.75">
      <c r="A201" s="23">
        <v>339</v>
      </c>
      <c r="B201" s="5" t="s">
        <v>265</v>
      </c>
      <c r="C201" s="5"/>
      <c r="D201" s="57" t="s">
        <v>310</v>
      </c>
      <c r="E201" s="57" t="s">
        <v>311</v>
      </c>
      <c r="F201" s="57" t="s">
        <v>50</v>
      </c>
    </row>
    <row r="202" spans="1:6" ht="12.75">
      <c r="A202" s="23">
        <v>340</v>
      </c>
      <c r="B202" s="5" t="s">
        <v>265</v>
      </c>
      <c r="C202" s="5"/>
      <c r="D202" s="57" t="s">
        <v>312</v>
      </c>
      <c r="E202" s="57" t="s">
        <v>244</v>
      </c>
      <c r="F202" s="57" t="s">
        <v>114</v>
      </c>
    </row>
    <row r="203" spans="1:6" ht="12.75">
      <c r="A203" s="23">
        <v>341</v>
      </c>
      <c r="B203" s="5" t="s">
        <v>265</v>
      </c>
      <c r="C203" s="5"/>
      <c r="D203" s="57" t="s">
        <v>126</v>
      </c>
      <c r="E203" s="57" t="s">
        <v>89</v>
      </c>
      <c r="F203" s="57" t="s">
        <v>97</v>
      </c>
    </row>
    <row r="204" spans="1:6" ht="12.75">
      <c r="A204" s="23">
        <v>342</v>
      </c>
      <c r="B204" s="5" t="s">
        <v>265</v>
      </c>
      <c r="C204" s="5" t="s">
        <v>410</v>
      </c>
      <c r="D204" s="57" t="s">
        <v>313</v>
      </c>
      <c r="E204" s="57" t="s">
        <v>314</v>
      </c>
      <c r="F204" s="57" t="s">
        <v>50</v>
      </c>
    </row>
    <row r="205" spans="1:6" ht="12.75">
      <c r="A205" s="23">
        <v>343</v>
      </c>
      <c r="B205" s="5" t="s">
        <v>265</v>
      </c>
      <c r="C205" s="5"/>
      <c r="D205" s="57" t="s">
        <v>315</v>
      </c>
      <c r="E205" s="57" t="s">
        <v>99</v>
      </c>
      <c r="F205" s="57" t="s">
        <v>97</v>
      </c>
    </row>
    <row r="206" spans="1:6" ht="12.75">
      <c r="A206" s="23">
        <v>344</v>
      </c>
      <c r="B206" s="5" t="s">
        <v>265</v>
      </c>
      <c r="C206" s="5" t="s">
        <v>410</v>
      </c>
      <c r="D206" s="57" t="s">
        <v>206</v>
      </c>
      <c r="E206" s="57" t="s">
        <v>316</v>
      </c>
      <c r="F206" s="57" t="s">
        <v>130</v>
      </c>
    </row>
    <row r="207" spans="1:6" ht="12.75">
      <c r="A207" s="23">
        <v>345</v>
      </c>
      <c r="B207" s="5" t="s">
        <v>265</v>
      </c>
      <c r="C207" s="5" t="s">
        <v>410</v>
      </c>
      <c r="D207" s="57" t="s">
        <v>317</v>
      </c>
      <c r="E207" s="57" t="s">
        <v>318</v>
      </c>
      <c r="F207" s="57" t="s">
        <v>209</v>
      </c>
    </row>
    <row r="208" spans="1:6" ht="12.75">
      <c r="A208" s="23">
        <v>346</v>
      </c>
      <c r="B208" s="5" t="s">
        <v>265</v>
      </c>
      <c r="C208" s="5" t="s">
        <v>410</v>
      </c>
      <c r="D208" s="57" t="s">
        <v>52</v>
      </c>
      <c r="E208" s="57" t="s">
        <v>319</v>
      </c>
      <c r="F208" s="57" t="s">
        <v>54</v>
      </c>
    </row>
    <row r="209" spans="1:6" ht="12.75">
      <c r="A209" s="23">
        <v>347</v>
      </c>
      <c r="B209" s="5" t="s">
        <v>265</v>
      </c>
      <c r="C209" s="5" t="s">
        <v>410</v>
      </c>
      <c r="D209" s="57" t="s">
        <v>320</v>
      </c>
      <c r="E209" s="57" t="s">
        <v>68</v>
      </c>
      <c r="F209" s="57" t="s">
        <v>100</v>
      </c>
    </row>
    <row r="210" spans="1:6" ht="12.75">
      <c r="A210" s="23">
        <v>348</v>
      </c>
      <c r="B210" s="5" t="s">
        <v>265</v>
      </c>
      <c r="C210" s="5" t="s">
        <v>410</v>
      </c>
      <c r="D210" s="57" t="s">
        <v>206</v>
      </c>
      <c r="E210" s="57" t="s">
        <v>321</v>
      </c>
      <c r="F210" s="57" t="s">
        <v>130</v>
      </c>
    </row>
    <row r="211" spans="1:6" ht="12.75">
      <c r="A211" s="23">
        <v>349</v>
      </c>
      <c r="B211" s="5" t="s">
        <v>265</v>
      </c>
      <c r="C211" s="5"/>
      <c r="D211" s="57" t="s">
        <v>322</v>
      </c>
      <c r="E211" s="57" t="s">
        <v>323</v>
      </c>
      <c r="F211" s="57" t="s">
        <v>97</v>
      </c>
    </row>
    <row r="212" spans="1:6" ht="12.75">
      <c r="A212" s="23">
        <v>350</v>
      </c>
      <c r="B212" s="5" t="s">
        <v>265</v>
      </c>
      <c r="C212" s="5" t="s">
        <v>410</v>
      </c>
      <c r="D212" s="57" t="s">
        <v>313</v>
      </c>
      <c r="E212" s="57" t="s">
        <v>324</v>
      </c>
      <c r="F212" s="57" t="s">
        <v>50</v>
      </c>
    </row>
    <row r="213" spans="1:6" ht="12.75">
      <c r="A213" s="23">
        <v>351</v>
      </c>
      <c r="B213" s="5" t="s">
        <v>265</v>
      </c>
      <c r="C213" s="5"/>
      <c r="D213" s="57" t="s">
        <v>307</v>
      </c>
      <c r="E213" s="57" t="s">
        <v>325</v>
      </c>
      <c r="F213" s="57" t="s">
        <v>84</v>
      </c>
    </row>
    <row r="214" spans="1:6" ht="12.75">
      <c r="A214" s="23">
        <v>352</v>
      </c>
      <c r="B214" s="5" t="s">
        <v>265</v>
      </c>
      <c r="C214" s="5"/>
      <c r="D214" s="57" t="s">
        <v>326</v>
      </c>
      <c r="E214" s="57" t="s">
        <v>202</v>
      </c>
      <c r="F214" s="57" t="s">
        <v>209</v>
      </c>
    </row>
    <row r="215" spans="1:6" ht="12.75">
      <c r="A215" s="23">
        <v>353</v>
      </c>
      <c r="B215" s="5" t="s">
        <v>265</v>
      </c>
      <c r="C215" s="5"/>
      <c r="D215" s="57" t="s">
        <v>90</v>
      </c>
      <c r="E215" s="57" t="s">
        <v>174</v>
      </c>
      <c r="F215" s="57" t="s">
        <v>50</v>
      </c>
    </row>
    <row r="216" spans="1:6" ht="12.75">
      <c r="A216" s="23">
        <v>354</v>
      </c>
      <c r="B216" s="5" t="s">
        <v>265</v>
      </c>
      <c r="C216" s="5"/>
      <c r="D216" s="57" t="s">
        <v>117</v>
      </c>
      <c r="E216" s="57" t="s">
        <v>113</v>
      </c>
      <c r="F216" s="57" t="s">
        <v>119</v>
      </c>
    </row>
    <row r="217" spans="1:6" ht="12.75">
      <c r="A217" s="23">
        <v>355</v>
      </c>
      <c r="B217" s="5" t="s">
        <v>265</v>
      </c>
      <c r="C217" s="5"/>
      <c r="D217" s="57" t="s">
        <v>327</v>
      </c>
      <c r="E217" s="57" t="s">
        <v>328</v>
      </c>
      <c r="F217" s="57" t="s">
        <v>84</v>
      </c>
    </row>
    <row r="218" spans="1:6" ht="12.75">
      <c r="A218" s="23">
        <v>356</v>
      </c>
      <c r="B218" s="5" t="s">
        <v>265</v>
      </c>
      <c r="C218" s="5" t="s">
        <v>410</v>
      </c>
      <c r="D218" s="57" t="s">
        <v>195</v>
      </c>
      <c r="E218" s="57" t="s">
        <v>329</v>
      </c>
      <c r="F218" s="57" t="s">
        <v>84</v>
      </c>
    </row>
    <row r="219" spans="1:6" ht="12.75">
      <c r="A219" s="23">
        <v>357</v>
      </c>
      <c r="B219" s="5" t="s">
        <v>265</v>
      </c>
      <c r="C219" s="5"/>
      <c r="D219" s="57" t="s">
        <v>330</v>
      </c>
      <c r="E219" s="57" t="s">
        <v>169</v>
      </c>
      <c r="F219" s="57" t="s">
        <v>50</v>
      </c>
    </row>
    <row r="220" spans="1:6" ht="12.75">
      <c r="A220" s="23">
        <v>358</v>
      </c>
      <c r="B220" s="5" t="s">
        <v>265</v>
      </c>
      <c r="C220" s="5"/>
      <c r="D220" s="57" t="s">
        <v>331</v>
      </c>
      <c r="E220" s="57" t="s">
        <v>332</v>
      </c>
      <c r="F220" s="57" t="s">
        <v>69</v>
      </c>
    </row>
    <row r="221" spans="1:6" ht="12.75">
      <c r="A221" s="23">
        <v>359</v>
      </c>
      <c r="B221" s="5" t="s">
        <v>265</v>
      </c>
      <c r="C221" s="5"/>
      <c r="D221" s="57" t="s">
        <v>101</v>
      </c>
      <c r="E221" s="57" t="s">
        <v>102</v>
      </c>
      <c r="F221" s="57" t="s">
        <v>57</v>
      </c>
    </row>
    <row r="222" spans="1:6" ht="12.75">
      <c r="A222" s="23">
        <v>360</v>
      </c>
      <c r="B222" s="5" t="s">
        <v>265</v>
      </c>
      <c r="C222" s="5"/>
      <c r="D222" s="57" t="s">
        <v>333</v>
      </c>
      <c r="E222" s="57" t="s">
        <v>334</v>
      </c>
      <c r="F222" s="57" t="s">
        <v>84</v>
      </c>
    </row>
    <row r="223" spans="1:6" ht="12.75">
      <c r="A223" s="23">
        <v>361</v>
      </c>
      <c r="B223" s="5" t="s">
        <v>265</v>
      </c>
      <c r="C223" s="5"/>
      <c r="D223" s="57" t="s">
        <v>335</v>
      </c>
      <c r="E223" s="57" t="s">
        <v>336</v>
      </c>
      <c r="F223" s="57" t="s">
        <v>84</v>
      </c>
    </row>
    <row r="224" spans="1:6" ht="12.75">
      <c r="A224" s="23">
        <v>362</v>
      </c>
      <c r="B224" s="5" t="s">
        <v>265</v>
      </c>
      <c r="C224" s="5"/>
      <c r="D224" s="57" t="s">
        <v>177</v>
      </c>
      <c r="E224" s="57" t="s">
        <v>207</v>
      </c>
      <c r="F224" s="57" t="s">
        <v>130</v>
      </c>
    </row>
    <row r="225" spans="1:6" ht="12.75">
      <c r="A225" s="23">
        <v>363</v>
      </c>
      <c r="B225" s="5" t="s">
        <v>265</v>
      </c>
      <c r="C225" s="5"/>
      <c r="D225" s="57" t="s">
        <v>337</v>
      </c>
      <c r="E225" s="57" t="s">
        <v>334</v>
      </c>
      <c r="F225" s="57" t="s">
        <v>119</v>
      </c>
    </row>
    <row r="226" spans="1:6" ht="12.75">
      <c r="A226" s="23">
        <v>364</v>
      </c>
      <c r="B226" s="5" t="s">
        <v>265</v>
      </c>
      <c r="C226" s="5"/>
      <c r="D226" s="57" t="s">
        <v>105</v>
      </c>
      <c r="E226" s="57" t="s">
        <v>106</v>
      </c>
      <c r="F226" s="57" t="s">
        <v>57</v>
      </c>
    </row>
    <row r="227" spans="1:6" ht="12.75">
      <c r="A227" s="23">
        <v>365</v>
      </c>
      <c r="B227" s="5" t="s">
        <v>265</v>
      </c>
      <c r="C227" s="5"/>
      <c r="D227" s="57" t="s">
        <v>338</v>
      </c>
      <c r="E227" s="57" t="s">
        <v>192</v>
      </c>
      <c r="F227" s="57" t="s">
        <v>119</v>
      </c>
    </row>
    <row r="228" spans="1:6" ht="12.75">
      <c r="A228" s="23">
        <v>366</v>
      </c>
      <c r="B228" s="5" t="s">
        <v>265</v>
      </c>
      <c r="C228" s="5"/>
      <c r="D228" s="57" t="s">
        <v>135</v>
      </c>
      <c r="E228" s="57" t="s">
        <v>230</v>
      </c>
      <c r="F228" s="57" t="s">
        <v>50</v>
      </c>
    </row>
    <row r="229" spans="1:6" ht="12.75">
      <c r="A229" s="23">
        <v>367</v>
      </c>
      <c r="B229" s="5" t="s">
        <v>265</v>
      </c>
      <c r="C229" s="5"/>
      <c r="D229" s="57" t="s">
        <v>339</v>
      </c>
      <c r="E229" s="57" t="s">
        <v>282</v>
      </c>
      <c r="F229" s="57" t="s">
        <v>130</v>
      </c>
    </row>
    <row r="230" spans="1:6" ht="12.75">
      <c r="A230" s="23">
        <v>368</v>
      </c>
      <c r="B230" s="5" t="s">
        <v>265</v>
      </c>
      <c r="C230" s="5"/>
      <c r="D230" s="57" t="s">
        <v>340</v>
      </c>
      <c r="E230" s="57" t="s">
        <v>341</v>
      </c>
      <c r="F230" s="57" t="s">
        <v>114</v>
      </c>
    </row>
    <row r="231" spans="1:6" ht="12.75">
      <c r="A231" s="23">
        <v>369</v>
      </c>
      <c r="B231" s="5" t="s">
        <v>265</v>
      </c>
      <c r="C231" s="5"/>
      <c r="D231" s="57" t="s">
        <v>342</v>
      </c>
      <c r="E231" s="57" t="s">
        <v>343</v>
      </c>
      <c r="F231" s="57" t="s">
        <v>119</v>
      </c>
    </row>
    <row r="232" spans="1:6" ht="12.75">
      <c r="A232" s="23">
        <v>370</v>
      </c>
      <c r="B232" s="5" t="s">
        <v>265</v>
      </c>
      <c r="C232" s="5"/>
      <c r="D232" s="57" t="s">
        <v>344</v>
      </c>
      <c r="E232" s="57" t="s">
        <v>305</v>
      </c>
      <c r="F232" s="57" t="s">
        <v>119</v>
      </c>
    </row>
    <row r="233" spans="1:6" ht="12.75">
      <c r="A233" s="23">
        <v>371</v>
      </c>
      <c r="B233" s="5" t="s">
        <v>265</v>
      </c>
      <c r="C233" s="5" t="s">
        <v>410</v>
      </c>
      <c r="D233" s="57" t="s">
        <v>345</v>
      </c>
      <c r="E233" s="57" t="s">
        <v>246</v>
      </c>
      <c r="F233" s="57" t="s">
        <v>209</v>
      </c>
    </row>
    <row r="234" spans="1:6" ht="12.75">
      <c r="A234" s="23">
        <v>372</v>
      </c>
      <c r="B234" s="5" t="s">
        <v>265</v>
      </c>
      <c r="C234" s="5" t="s">
        <v>410</v>
      </c>
      <c r="D234" s="57" t="s">
        <v>346</v>
      </c>
      <c r="E234" s="57" t="s">
        <v>288</v>
      </c>
      <c r="F234" s="57" t="s">
        <v>57</v>
      </c>
    </row>
    <row r="235" spans="1:6" ht="12.75">
      <c r="A235" s="23">
        <v>373</v>
      </c>
      <c r="B235" s="5" t="s">
        <v>265</v>
      </c>
      <c r="C235" s="5"/>
      <c r="D235" s="57" t="s">
        <v>347</v>
      </c>
      <c r="E235" s="57" t="s">
        <v>180</v>
      </c>
      <c r="F235" s="57" t="s">
        <v>119</v>
      </c>
    </row>
    <row r="236" spans="1:6" ht="12.75">
      <c r="A236" s="23">
        <v>374</v>
      </c>
      <c r="B236" s="5" t="s">
        <v>265</v>
      </c>
      <c r="C236" s="5"/>
      <c r="D236" s="57" t="s">
        <v>460</v>
      </c>
      <c r="E236" s="57" t="s">
        <v>316</v>
      </c>
      <c r="F236" s="57" t="s">
        <v>57</v>
      </c>
    </row>
    <row r="237" spans="1:6" ht="12.75">
      <c r="A237" s="23">
        <v>375</v>
      </c>
      <c r="B237" s="5" t="s">
        <v>265</v>
      </c>
      <c r="C237" s="5" t="s">
        <v>410</v>
      </c>
      <c r="D237" s="57" t="s">
        <v>348</v>
      </c>
      <c r="E237" s="57" t="s">
        <v>349</v>
      </c>
      <c r="F237" s="57" t="s">
        <v>87</v>
      </c>
    </row>
    <row r="238" spans="1:6" ht="12.75">
      <c r="A238" s="23">
        <v>376</v>
      </c>
      <c r="B238" s="5" t="s">
        <v>265</v>
      </c>
      <c r="C238" s="5" t="s">
        <v>410</v>
      </c>
      <c r="D238" s="57" t="s">
        <v>72</v>
      </c>
      <c r="E238" s="57" t="s">
        <v>145</v>
      </c>
      <c r="F238" s="57" t="s">
        <v>57</v>
      </c>
    </row>
    <row r="239" spans="1:6" ht="12.75">
      <c r="A239" s="23">
        <v>377</v>
      </c>
      <c r="B239" s="5" t="s">
        <v>265</v>
      </c>
      <c r="C239" s="5"/>
      <c r="D239" s="57" t="s">
        <v>350</v>
      </c>
      <c r="E239" s="57" t="s">
        <v>351</v>
      </c>
      <c r="F239" s="57" t="s">
        <v>97</v>
      </c>
    </row>
    <row r="240" spans="1:6" ht="12.75">
      <c r="A240" s="23">
        <v>378</v>
      </c>
      <c r="B240" s="5" t="s">
        <v>265</v>
      </c>
      <c r="C240" s="5" t="s">
        <v>410</v>
      </c>
      <c r="D240" s="57" t="s">
        <v>48</v>
      </c>
      <c r="E240" s="57" t="s">
        <v>49</v>
      </c>
      <c r="F240" s="57" t="s">
        <v>50</v>
      </c>
    </row>
    <row r="241" spans="1:6" ht="12.75">
      <c r="A241" s="23">
        <v>379</v>
      </c>
      <c r="B241" s="5" t="s">
        <v>265</v>
      </c>
      <c r="C241" s="5" t="s">
        <v>410</v>
      </c>
      <c r="D241" s="57" t="s">
        <v>352</v>
      </c>
      <c r="E241" s="57" t="s">
        <v>78</v>
      </c>
      <c r="F241" s="57" t="s">
        <v>114</v>
      </c>
    </row>
    <row r="242" spans="1:6" ht="12.75">
      <c r="A242" s="23">
        <v>380</v>
      </c>
      <c r="B242" s="5" t="s">
        <v>265</v>
      </c>
      <c r="C242" s="5"/>
      <c r="D242" s="57" t="s">
        <v>65</v>
      </c>
      <c r="E242" s="57" t="s">
        <v>353</v>
      </c>
      <c r="F242" s="57" t="s">
        <v>416</v>
      </c>
    </row>
    <row r="243" spans="1:6" ht="12.75">
      <c r="A243" s="65">
        <v>381</v>
      </c>
      <c r="B243" s="66" t="s">
        <v>265</v>
      </c>
      <c r="C243" s="66"/>
      <c r="D243" s="67" t="s">
        <v>354</v>
      </c>
      <c r="E243" s="67" t="s">
        <v>355</v>
      </c>
      <c r="F243" s="67" t="s">
        <v>57</v>
      </c>
    </row>
    <row r="244" spans="1:6" ht="12.75">
      <c r="A244" s="23">
        <v>382</v>
      </c>
      <c r="B244" s="5" t="s">
        <v>265</v>
      </c>
      <c r="C244" s="5" t="s">
        <v>410</v>
      </c>
      <c r="D244" s="57" t="s">
        <v>356</v>
      </c>
      <c r="E244" s="57" t="s">
        <v>357</v>
      </c>
      <c r="F244" s="57" t="s">
        <v>64</v>
      </c>
    </row>
    <row r="245" spans="1:6" ht="12.75">
      <c r="A245" s="23">
        <v>383</v>
      </c>
      <c r="B245" s="5" t="s">
        <v>265</v>
      </c>
      <c r="C245" s="5"/>
      <c r="D245" s="57" t="s">
        <v>190</v>
      </c>
      <c r="E245" s="57" t="s">
        <v>358</v>
      </c>
      <c r="F245" s="57" t="s">
        <v>114</v>
      </c>
    </row>
    <row r="246" spans="1:6" ht="12.75">
      <c r="A246" s="23">
        <v>384</v>
      </c>
      <c r="B246" s="5" t="s">
        <v>265</v>
      </c>
      <c r="C246" s="5"/>
      <c r="D246" s="57" t="s">
        <v>108</v>
      </c>
      <c r="E246" s="57" t="s">
        <v>109</v>
      </c>
      <c r="F246" s="57" t="s">
        <v>64</v>
      </c>
    </row>
    <row r="247" spans="1:6" ht="12.75">
      <c r="A247" s="23">
        <v>385</v>
      </c>
      <c r="B247" s="5" t="s">
        <v>265</v>
      </c>
      <c r="C247" s="5"/>
      <c r="D247" s="57" t="s">
        <v>359</v>
      </c>
      <c r="E247" s="57" t="s">
        <v>360</v>
      </c>
      <c r="F247" s="57" t="s">
        <v>114</v>
      </c>
    </row>
    <row r="248" spans="1:6" ht="12.75">
      <c r="A248" s="23">
        <v>386</v>
      </c>
      <c r="B248" s="5" t="s">
        <v>265</v>
      </c>
      <c r="C248" s="5" t="s">
        <v>410</v>
      </c>
      <c r="D248" s="57" t="s">
        <v>361</v>
      </c>
      <c r="E248" s="57" t="s">
        <v>202</v>
      </c>
      <c r="F248" s="57" t="s">
        <v>50</v>
      </c>
    </row>
    <row r="249" spans="1:6" ht="12.75">
      <c r="A249" s="23">
        <v>387</v>
      </c>
      <c r="B249" s="5" t="s">
        <v>265</v>
      </c>
      <c r="C249" s="5"/>
      <c r="D249" s="57" t="s">
        <v>362</v>
      </c>
      <c r="E249" s="57" t="s">
        <v>363</v>
      </c>
      <c r="F249" s="57" t="s">
        <v>97</v>
      </c>
    </row>
    <row r="250" spans="1:6" ht="12.75">
      <c r="A250" s="23">
        <v>388</v>
      </c>
      <c r="B250" s="5" t="s">
        <v>265</v>
      </c>
      <c r="C250" s="5"/>
      <c r="D250" s="57" t="s">
        <v>215</v>
      </c>
      <c r="E250" s="57" t="s">
        <v>99</v>
      </c>
      <c r="F250" s="57" t="s">
        <v>209</v>
      </c>
    </row>
    <row r="251" spans="1:6" ht="12.75">
      <c r="A251" s="23">
        <v>389</v>
      </c>
      <c r="B251" s="5" t="s">
        <v>265</v>
      </c>
      <c r="C251" s="5"/>
      <c r="D251" s="57" t="s">
        <v>364</v>
      </c>
      <c r="E251" s="57" t="s">
        <v>169</v>
      </c>
      <c r="F251" s="57" t="s">
        <v>209</v>
      </c>
    </row>
    <row r="252" spans="1:6" ht="12.75">
      <c r="A252" s="23">
        <v>390</v>
      </c>
      <c r="B252" s="5" t="s">
        <v>265</v>
      </c>
      <c r="C252" s="5" t="s">
        <v>410</v>
      </c>
      <c r="D252" s="57" t="s">
        <v>359</v>
      </c>
      <c r="E252" s="57" t="s">
        <v>167</v>
      </c>
      <c r="F252" s="57" t="s">
        <v>114</v>
      </c>
    </row>
    <row r="253" spans="1:6" ht="12.75">
      <c r="A253" s="23">
        <v>391</v>
      </c>
      <c r="B253" s="5" t="s">
        <v>265</v>
      </c>
      <c r="C253" s="5" t="s">
        <v>410</v>
      </c>
      <c r="D253" s="57" t="s">
        <v>255</v>
      </c>
      <c r="E253" s="57" t="s">
        <v>365</v>
      </c>
      <c r="F253" s="57" t="s">
        <v>69</v>
      </c>
    </row>
    <row r="254" spans="1:6" ht="12.75">
      <c r="A254" s="23">
        <v>392</v>
      </c>
      <c r="B254" s="5" t="s">
        <v>265</v>
      </c>
      <c r="C254" s="5"/>
      <c r="D254" s="57" t="s">
        <v>218</v>
      </c>
      <c r="E254" s="57" t="s">
        <v>366</v>
      </c>
      <c r="F254" s="57" t="s">
        <v>409</v>
      </c>
    </row>
    <row r="255" spans="1:6" ht="12.75">
      <c r="A255" s="23">
        <v>393</v>
      </c>
      <c r="B255" s="5" t="s">
        <v>265</v>
      </c>
      <c r="C255" s="5" t="s">
        <v>410</v>
      </c>
      <c r="D255" s="57" t="s">
        <v>367</v>
      </c>
      <c r="E255" s="57" t="s">
        <v>368</v>
      </c>
      <c r="F255" s="57" t="s">
        <v>64</v>
      </c>
    </row>
    <row r="256" spans="1:6" ht="12.75">
      <c r="A256" s="23">
        <v>394</v>
      </c>
      <c r="B256" s="5" t="s">
        <v>265</v>
      </c>
      <c r="C256" s="5"/>
      <c r="D256" s="57" t="s">
        <v>369</v>
      </c>
      <c r="E256" s="57" t="s">
        <v>370</v>
      </c>
      <c r="F256" s="57" t="s">
        <v>409</v>
      </c>
    </row>
    <row r="257" spans="1:6" ht="12.75">
      <c r="A257" s="23">
        <v>395</v>
      </c>
      <c r="B257" s="5" t="s">
        <v>265</v>
      </c>
      <c r="C257" s="5"/>
      <c r="D257" s="57" t="s">
        <v>371</v>
      </c>
      <c r="E257" s="57" t="s">
        <v>127</v>
      </c>
      <c r="F257" s="57" t="s">
        <v>409</v>
      </c>
    </row>
    <row r="258" spans="1:6" ht="12.75">
      <c r="A258" s="23">
        <v>396</v>
      </c>
      <c r="B258" s="5" t="s">
        <v>265</v>
      </c>
      <c r="C258" s="5"/>
      <c r="D258" s="57" t="s">
        <v>372</v>
      </c>
      <c r="E258" s="57" t="s">
        <v>211</v>
      </c>
      <c r="F258" s="57" t="s">
        <v>409</v>
      </c>
    </row>
    <row r="259" spans="1:6" ht="12.75">
      <c r="A259" s="23">
        <v>397</v>
      </c>
      <c r="B259" s="5" t="s">
        <v>265</v>
      </c>
      <c r="C259" s="5"/>
      <c r="D259" s="57" t="s">
        <v>373</v>
      </c>
      <c r="E259" s="57" t="s">
        <v>305</v>
      </c>
      <c r="F259" s="57" t="s">
        <v>409</v>
      </c>
    </row>
    <row r="260" spans="1:6" ht="12.75">
      <c r="A260" s="23">
        <v>398</v>
      </c>
      <c r="B260" s="5" t="s">
        <v>265</v>
      </c>
      <c r="C260" s="5"/>
      <c r="D260" s="57" t="s">
        <v>79</v>
      </c>
      <c r="E260" s="57" t="s">
        <v>305</v>
      </c>
      <c r="F260" s="57" t="s">
        <v>409</v>
      </c>
    </row>
    <row r="261" spans="1:6" ht="12.75">
      <c r="A261" s="23">
        <v>399</v>
      </c>
      <c r="B261" s="5" t="s">
        <v>265</v>
      </c>
      <c r="C261" s="5"/>
      <c r="D261" s="57" t="s">
        <v>225</v>
      </c>
      <c r="E261" s="57" t="s">
        <v>374</v>
      </c>
      <c r="F261" s="57" t="s">
        <v>409</v>
      </c>
    </row>
    <row r="262" spans="1:6" ht="12.75">
      <c r="A262" s="23">
        <v>400</v>
      </c>
      <c r="B262" s="5" t="s">
        <v>265</v>
      </c>
      <c r="C262" s="5"/>
      <c r="D262" s="57" t="s">
        <v>375</v>
      </c>
      <c r="E262" s="57" t="s">
        <v>89</v>
      </c>
      <c r="F262" s="57" t="s">
        <v>409</v>
      </c>
    </row>
    <row r="263" spans="1:6" ht="12.75">
      <c r="A263" s="23">
        <v>401</v>
      </c>
      <c r="B263" s="5" t="s">
        <v>265</v>
      </c>
      <c r="C263" s="5"/>
      <c r="D263" s="57" t="s">
        <v>237</v>
      </c>
      <c r="E263" s="57" t="s">
        <v>200</v>
      </c>
      <c r="F263" s="57" t="s">
        <v>409</v>
      </c>
    </row>
    <row r="264" spans="1:6" ht="12.75">
      <c r="A264" s="23">
        <v>402</v>
      </c>
      <c r="B264" s="5" t="s">
        <v>265</v>
      </c>
      <c r="C264" s="5"/>
      <c r="D264" s="57" t="s">
        <v>376</v>
      </c>
      <c r="E264" s="57" t="s">
        <v>323</v>
      </c>
      <c r="F264" s="57" t="s">
        <v>409</v>
      </c>
    </row>
    <row r="265" spans="1:6" ht="12.75">
      <c r="A265" s="23">
        <v>403</v>
      </c>
      <c r="B265" s="5" t="s">
        <v>265</v>
      </c>
      <c r="C265" s="5"/>
      <c r="D265" s="57" t="s">
        <v>215</v>
      </c>
      <c r="E265" s="57" t="s">
        <v>78</v>
      </c>
      <c r="F265" s="57" t="s">
        <v>209</v>
      </c>
    </row>
    <row r="266" spans="1:6" ht="12.75">
      <c r="A266" s="23">
        <v>404</v>
      </c>
      <c r="B266" s="5" t="s">
        <v>265</v>
      </c>
      <c r="C266" s="5"/>
      <c r="D266" s="57" t="s">
        <v>439</v>
      </c>
      <c r="E266" s="57" t="s">
        <v>134</v>
      </c>
      <c r="F266" s="57" t="s">
        <v>64</v>
      </c>
    </row>
    <row r="267" spans="1:6" ht="12.75">
      <c r="A267" s="23">
        <v>405</v>
      </c>
      <c r="B267" s="5" t="s">
        <v>265</v>
      </c>
      <c r="C267" s="5"/>
      <c r="D267" s="57" t="s">
        <v>454</v>
      </c>
      <c r="E267" s="57" t="s">
        <v>139</v>
      </c>
      <c r="F267" s="57" t="s">
        <v>64</v>
      </c>
    </row>
    <row r="268" spans="1:6" ht="12.75">
      <c r="A268" s="23">
        <v>406</v>
      </c>
      <c r="B268" s="5" t="s">
        <v>265</v>
      </c>
      <c r="C268" s="5"/>
      <c r="D268" s="57" t="s">
        <v>166</v>
      </c>
      <c r="E268" s="57" t="s">
        <v>167</v>
      </c>
      <c r="F268" s="57" t="s">
        <v>114</v>
      </c>
    </row>
    <row r="269" spans="1:6" ht="12.75">
      <c r="A269" s="23">
        <v>407</v>
      </c>
      <c r="B269" s="5" t="s">
        <v>265</v>
      </c>
      <c r="C269" s="5"/>
      <c r="D269" s="57"/>
      <c r="E269" s="57"/>
      <c r="F269" s="57"/>
    </row>
    <row r="270" spans="1:6" ht="12.75">
      <c r="A270" s="23">
        <v>408</v>
      </c>
      <c r="B270" s="5" t="s">
        <v>265</v>
      </c>
      <c r="C270" s="5"/>
      <c r="D270" s="57"/>
      <c r="E270" s="57"/>
      <c r="F270" s="57"/>
    </row>
    <row r="271" spans="1:6" ht="12.75">
      <c r="A271" s="23">
        <v>409</v>
      </c>
      <c r="B271" s="5" t="s">
        <v>265</v>
      </c>
      <c r="C271" s="5"/>
      <c r="D271" s="57"/>
      <c r="E271" s="57"/>
      <c r="F271" s="57"/>
    </row>
    <row r="272" spans="1:6" ht="12.75">
      <c r="A272" s="23">
        <v>410</v>
      </c>
      <c r="B272" s="5" t="s">
        <v>265</v>
      </c>
      <c r="C272" s="5"/>
      <c r="D272" s="57" t="s">
        <v>95</v>
      </c>
      <c r="E272" s="57" t="s">
        <v>139</v>
      </c>
      <c r="F272" s="57" t="s">
        <v>97</v>
      </c>
    </row>
    <row r="273" spans="1:6" ht="12.75">
      <c r="A273" s="23">
        <v>411</v>
      </c>
      <c r="B273" s="5" t="s">
        <v>265</v>
      </c>
      <c r="C273" s="5" t="s">
        <v>410</v>
      </c>
      <c r="D273" s="57" t="s">
        <v>377</v>
      </c>
      <c r="E273" s="57" t="s">
        <v>73</v>
      </c>
      <c r="F273" s="57" t="s">
        <v>54</v>
      </c>
    </row>
    <row r="274" spans="1:6" ht="12.75">
      <c r="A274" s="23">
        <v>412</v>
      </c>
      <c r="B274" s="5" t="s">
        <v>265</v>
      </c>
      <c r="C274" s="5"/>
      <c r="D274" s="57" t="s">
        <v>378</v>
      </c>
      <c r="E274" s="57" t="s">
        <v>102</v>
      </c>
      <c r="F274" s="57" t="s">
        <v>119</v>
      </c>
    </row>
    <row r="275" spans="1:6" ht="12.75">
      <c r="A275" s="23">
        <v>413</v>
      </c>
      <c r="B275" s="5" t="s">
        <v>265</v>
      </c>
      <c r="C275" s="5"/>
      <c r="D275" s="57" t="s">
        <v>379</v>
      </c>
      <c r="E275" s="57" t="s">
        <v>89</v>
      </c>
      <c r="F275" s="57" t="s">
        <v>130</v>
      </c>
    </row>
    <row r="276" spans="1:6" ht="12.75">
      <c r="A276" s="23">
        <v>414</v>
      </c>
      <c r="B276" s="5" t="s">
        <v>265</v>
      </c>
      <c r="C276" s="5"/>
      <c r="D276" s="57" t="s">
        <v>380</v>
      </c>
      <c r="E276" s="57" t="s">
        <v>257</v>
      </c>
      <c r="F276" s="57" t="s">
        <v>130</v>
      </c>
    </row>
    <row r="277" spans="1:6" ht="12.75">
      <c r="A277" s="23">
        <v>415</v>
      </c>
      <c r="B277" s="5" t="s">
        <v>265</v>
      </c>
      <c r="C277" s="5"/>
      <c r="D277" s="57" t="s">
        <v>381</v>
      </c>
      <c r="E277" s="57" t="s">
        <v>153</v>
      </c>
      <c r="F277" s="57" t="s">
        <v>130</v>
      </c>
    </row>
    <row r="278" spans="1:6" ht="12.75">
      <c r="A278" s="23">
        <v>416</v>
      </c>
      <c r="B278" s="5" t="s">
        <v>265</v>
      </c>
      <c r="C278" s="5"/>
      <c r="D278" s="57" t="s">
        <v>423</v>
      </c>
      <c r="E278" s="57" t="s">
        <v>401</v>
      </c>
      <c r="F278" s="57" t="s">
        <v>100</v>
      </c>
    </row>
    <row r="279" spans="1:6" ht="12.75">
      <c r="A279" s="23">
        <v>417</v>
      </c>
      <c r="B279" s="5" t="s">
        <v>265</v>
      </c>
      <c r="C279" s="5"/>
      <c r="D279" s="57" t="s">
        <v>457</v>
      </c>
      <c r="E279" s="57" t="s">
        <v>458</v>
      </c>
      <c r="F279" s="57" t="s">
        <v>267</v>
      </c>
    </row>
    <row r="280" spans="1:6" ht="12.75">
      <c r="A280" s="23">
        <v>418</v>
      </c>
      <c r="B280" s="5" t="s">
        <v>265</v>
      </c>
      <c r="C280" s="5"/>
      <c r="D280" s="57" t="s">
        <v>459</v>
      </c>
      <c r="E280" s="57" t="s">
        <v>401</v>
      </c>
      <c r="F280" s="57" t="s">
        <v>54</v>
      </c>
    </row>
    <row r="281" spans="1:6" ht="12.75">
      <c r="A281" s="23">
        <v>419</v>
      </c>
      <c r="B281" s="5" t="s">
        <v>265</v>
      </c>
      <c r="C281" s="5" t="s">
        <v>410</v>
      </c>
      <c r="D281" s="57" t="s">
        <v>95</v>
      </c>
      <c r="E281" s="57" t="s">
        <v>96</v>
      </c>
      <c r="F281" s="57" t="s">
        <v>97</v>
      </c>
    </row>
    <row r="282" spans="1:6" ht="12.75">
      <c r="A282" s="23">
        <v>420</v>
      </c>
      <c r="B282" s="5" t="s">
        <v>265</v>
      </c>
      <c r="C282" s="5" t="s">
        <v>410</v>
      </c>
      <c r="D282" s="57" t="s">
        <v>461</v>
      </c>
      <c r="E282" s="57" t="s">
        <v>99</v>
      </c>
      <c r="F282" s="57" t="s">
        <v>100</v>
      </c>
    </row>
    <row r="283" spans="1:6" ht="12.75">
      <c r="A283" s="23">
        <v>421</v>
      </c>
      <c r="B283" s="5" t="s">
        <v>265</v>
      </c>
      <c r="C283" s="5"/>
      <c r="D283" s="57"/>
      <c r="E283" s="57"/>
      <c r="F283" s="57"/>
    </row>
    <row r="284" spans="1:6" ht="12.75">
      <c r="A284" s="23">
        <v>422</v>
      </c>
      <c r="B284" s="5" t="s">
        <v>265</v>
      </c>
      <c r="C284" s="5"/>
      <c r="D284" s="57"/>
      <c r="E284" s="57"/>
      <c r="F284" s="57"/>
    </row>
    <row r="285" spans="1:6" ht="12.75">
      <c r="A285" s="23">
        <v>423</v>
      </c>
      <c r="B285" s="5" t="s">
        <v>265</v>
      </c>
      <c r="C285" s="5"/>
      <c r="D285" s="57"/>
      <c r="E285" s="57"/>
      <c r="F285" s="57"/>
    </row>
    <row r="286" spans="1:6" ht="12.75">
      <c r="A286" s="23">
        <v>424</v>
      </c>
      <c r="B286" s="5" t="s">
        <v>265</v>
      </c>
      <c r="C286" s="5"/>
      <c r="D286" s="57"/>
      <c r="E286" s="57"/>
      <c r="F286" s="57"/>
    </row>
    <row r="287" spans="1:6" ht="12.75">
      <c r="A287" s="23"/>
      <c r="B287" s="5"/>
      <c r="C287" s="5"/>
      <c r="D287" s="57"/>
      <c r="E287" s="57"/>
      <c r="F287" s="57"/>
    </row>
    <row r="288" spans="1:6" ht="12.75">
      <c r="A288" s="23"/>
      <c r="B288" s="5"/>
      <c r="C288" s="5"/>
      <c r="D288" s="57"/>
      <c r="E288" s="57"/>
      <c r="F288" s="57"/>
    </row>
    <row r="289" spans="1:6" ht="12.75">
      <c r="A289" s="23"/>
      <c r="B289" s="5" t="s">
        <v>395</v>
      </c>
      <c r="C289" s="5">
        <f>COUNTIF(C163:C288,"j")</f>
        <v>45</v>
      </c>
      <c r="D289" s="57"/>
      <c r="E289" s="57"/>
      <c r="F289" s="57"/>
    </row>
    <row r="290" spans="1:6" ht="12.75">
      <c r="A290" s="23"/>
      <c r="B290" s="5"/>
      <c r="C290" s="5"/>
      <c r="D290" s="57"/>
      <c r="E290" s="57"/>
      <c r="F290" s="57"/>
    </row>
    <row r="291" spans="1:6" ht="12.75">
      <c r="A291" s="23"/>
      <c r="B291" s="5"/>
      <c r="C291" s="5"/>
      <c r="D291" s="57"/>
      <c r="E291" s="57"/>
      <c r="F291" s="57"/>
    </row>
    <row r="292" spans="1:6" s="64" customFormat="1" ht="13.5" thickBot="1">
      <c r="A292" s="61"/>
      <c r="B292" s="62"/>
      <c r="C292" s="62"/>
      <c r="D292" s="63"/>
      <c r="E292" s="63"/>
      <c r="F292" s="63"/>
    </row>
    <row r="293" spans="1:6" ht="12.75">
      <c r="A293" s="58">
        <v>501</v>
      </c>
      <c r="B293" s="59" t="s">
        <v>382</v>
      </c>
      <c r="C293" s="59" t="s">
        <v>410</v>
      </c>
      <c r="D293" s="60" t="s">
        <v>85</v>
      </c>
      <c r="E293" s="60" t="s">
        <v>102</v>
      </c>
      <c r="F293" s="60" t="s">
        <v>87</v>
      </c>
    </row>
    <row r="294" spans="1:6" ht="12.75">
      <c r="A294" s="23">
        <v>502</v>
      </c>
      <c r="B294" s="5" t="s">
        <v>382</v>
      </c>
      <c r="C294" s="5" t="s">
        <v>410</v>
      </c>
      <c r="D294" s="57" t="s">
        <v>383</v>
      </c>
      <c r="E294" s="57" t="s">
        <v>169</v>
      </c>
      <c r="F294" s="57" t="s">
        <v>69</v>
      </c>
    </row>
    <row r="295" spans="1:6" ht="12.75">
      <c r="A295" s="23">
        <v>503</v>
      </c>
      <c r="B295" s="5" t="s">
        <v>382</v>
      </c>
      <c r="C295" s="5"/>
      <c r="D295" s="57" t="s">
        <v>384</v>
      </c>
      <c r="E295" s="57" t="s">
        <v>132</v>
      </c>
      <c r="F295" s="57" t="s">
        <v>209</v>
      </c>
    </row>
    <row r="296" spans="1:6" ht="12.75">
      <c r="A296" s="23">
        <v>504</v>
      </c>
      <c r="B296" s="5" t="s">
        <v>382</v>
      </c>
      <c r="C296" s="5" t="s">
        <v>410</v>
      </c>
      <c r="D296" s="57" t="s">
        <v>278</v>
      </c>
      <c r="E296" s="57" t="s">
        <v>385</v>
      </c>
      <c r="F296" s="57" t="s">
        <v>416</v>
      </c>
    </row>
    <row r="297" spans="1:6" ht="12.75">
      <c r="A297" s="23">
        <v>505</v>
      </c>
      <c r="B297" s="5" t="s">
        <v>382</v>
      </c>
      <c r="C297" s="5"/>
      <c r="D297" s="57" t="s">
        <v>95</v>
      </c>
      <c r="E297" s="57" t="s">
        <v>386</v>
      </c>
      <c r="F297" s="57" t="s">
        <v>97</v>
      </c>
    </row>
    <row r="298" spans="1:6" ht="12.75">
      <c r="A298" s="23">
        <v>506</v>
      </c>
      <c r="B298" s="5" t="s">
        <v>382</v>
      </c>
      <c r="C298" s="5" t="s">
        <v>410</v>
      </c>
      <c r="D298" s="57" t="s">
        <v>387</v>
      </c>
      <c r="E298" s="57" t="s">
        <v>229</v>
      </c>
      <c r="F298" s="57" t="s">
        <v>416</v>
      </c>
    </row>
    <row r="299" spans="1:6" ht="12.75">
      <c r="A299" s="23">
        <v>507</v>
      </c>
      <c r="B299" s="5" t="s">
        <v>382</v>
      </c>
      <c r="C299" s="5"/>
      <c r="D299" s="57" t="s">
        <v>359</v>
      </c>
      <c r="E299" s="57" t="s">
        <v>167</v>
      </c>
      <c r="F299" s="57" t="s">
        <v>114</v>
      </c>
    </row>
    <row r="300" spans="1:6" ht="12.75">
      <c r="A300" s="23">
        <v>508</v>
      </c>
      <c r="B300" s="5" t="s">
        <v>382</v>
      </c>
      <c r="C300" s="5" t="s">
        <v>410</v>
      </c>
      <c r="D300" s="57" t="s">
        <v>388</v>
      </c>
      <c r="E300" s="57" t="s">
        <v>180</v>
      </c>
      <c r="F300" s="57" t="s">
        <v>84</v>
      </c>
    </row>
    <row r="301" spans="1:6" ht="12.75">
      <c r="A301" s="23">
        <v>509</v>
      </c>
      <c r="B301" s="5" t="s">
        <v>382</v>
      </c>
      <c r="C301" s="5"/>
      <c r="D301" s="57" t="s">
        <v>326</v>
      </c>
      <c r="E301" s="57" t="s">
        <v>389</v>
      </c>
      <c r="F301" s="57" t="s">
        <v>209</v>
      </c>
    </row>
    <row r="302" spans="1:6" ht="12.75">
      <c r="A302" s="23">
        <v>510</v>
      </c>
      <c r="B302" s="5" t="s">
        <v>382</v>
      </c>
      <c r="C302" s="5" t="s">
        <v>410</v>
      </c>
      <c r="D302" s="57" t="s">
        <v>387</v>
      </c>
      <c r="E302" s="57" t="s">
        <v>233</v>
      </c>
      <c r="F302" s="57" t="s">
        <v>416</v>
      </c>
    </row>
    <row r="303" spans="1:6" ht="12.75">
      <c r="A303" s="23">
        <v>511</v>
      </c>
      <c r="B303" s="5" t="s">
        <v>382</v>
      </c>
      <c r="C303" s="5" t="s">
        <v>410</v>
      </c>
      <c r="D303" s="57" t="s">
        <v>390</v>
      </c>
      <c r="E303" s="57" t="s">
        <v>391</v>
      </c>
      <c r="F303" s="57" t="s">
        <v>69</v>
      </c>
    </row>
    <row r="304" spans="1:6" ht="12.75">
      <c r="A304" s="23">
        <v>512</v>
      </c>
      <c r="B304" s="5" t="s">
        <v>382</v>
      </c>
      <c r="C304" s="5" t="s">
        <v>410</v>
      </c>
      <c r="D304" s="57" t="s">
        <v>392</v>
      </c>
      <c r="E304" s="57" t="s">
        <v>393</v>
      </c>
      <c r="F304" s="57" t="s">
        <v>57</v>
      </c>
    </row>
    <row r="305" spans="1:6" ht="12.75">
      <c r="A305" s="23">
        <v>513</v>
      </c>
      <c r="B305" s="5" t="s">
        <v>382</v>
      </c>
      <c r="C305" s="5" t="s">
        <v>410</v>
      </c>
      <c r="D305" s="57" t="s">
        <v>175</v>
      </c>
      <c r="E305" s="57" t="s">
        <v>394</v>
      </c>
      <c r="F305" s="57" t="s">
        <v>416</v>
      </c>
    </row>
    <row r="306" spans="1:6" ht="12.75">
      <c r="A306" s="23">
        <v>514</v>
      </c>
      <c r="B306" s="5" t="s">
        <v>382</v>
      </c>
      <c r="C306" s="5" t="s">
        <v>410</v>
      </c>
      <c r="D306" s="57" t="s">
        <v>354</v>
      </c>
      <c r="E306" s="57" t="s">
        <v>355</v>
      </c>
      <c r="F306" s="57" t="s">
        <v>57</v>
      </c>
    </row>
    <row r="307" spans="1:6" ht="12.75">
      <c r="A307" s="23"/>
      <c r="B307" s="5"/>
      <c r="C307" s="5"/>
      <c r="D307" s="57"/>
      <c r="E307" s="57"/>
      <c r="F307" s="57"/>
    </row>
    <row r="308" spans="1:6" ht="12.75">
      <c r="A308" s="23"/>
      <c r="B308" s="5"/>
      <c r="C308" s="5"/>
      <c r="D308" s="57"/>
      <c r="E308" s="57"/>
      <c r="F308" s="57"/>
    </row>
    <row r="309" spans="1:6" ht="12.75">
      <c r="A309" s="23"/>
      <c r="B309" s="5" t="s">
        <v>395</v>
      </c>
      <c r="C309" s="5">
        <f>COUNTIF(C293:C308,"j")</f>
        <v>10</v>
      </c>
      <c r="D309" s="57"/>
      <c r="E309" s="57"/>
      <c r="F309" s="57"/>
    </row>
    <row r="310" spans="1:6" ht="12.75">
      <c r="A310" s="23"/>
      <c r="B310" s="5"/>
      <c r="C310" s="5"/>
      <c r="D310" s="57"/>
      <c r="E310" s="57"/>
      <c r="F310" s="57"/>
    </row>
    <row r="311" spans="1:6" ht="12.75">
      <c r="A311" s="23"/>
      <c r="B311" s="5"/>
      <c r="C311" s="5"/>
      <c r="D311" s="57"/>
      <c r="E311" s="57"/>
      <c r="F311" s="57"/>
    </row>
    <row r="312" spans="1:6" ht="13.5" thickBot="1">
      <c r="A312" s="61"/>
      <c r="B312" s="62"/>
      <c r="C312" s="62"/>
      <c r="D312" s="63"/>
      <c r="E312" s="63"/>
      <c r="F312" s="63"/>
    </row>
    <row r="313" spans="1:6" ht="12.75">
      <c r="A313" s="58">
        <v>601</v>
      </c>
      <c r="B313" s="59" t="s">
        <v>47</v>
      </c>
      <c r="C313" s="59" t="s">
        <v>410</v>
      </c>
      <c r="D313" s="60" t="s">
        <v>407</v>
      </c>
      <c r="E313" s="60" t="s">
        <v>411</v>
      </c>
      <c r="F313" s="60" t="s">
        <v>398</v>
      </c>
    </row>
    <row r="314" spans="1:6" ht="12.75">
      <c r="A314" s="23">
        <v>602</v>
      </c>
      <c r="B314" s="5" t="s">
        <v>47</v>
      </c>
      <c r="C314" s="5" t="s">
        <v>410</v>
      </c>
      <c r="D314" s="57" t="s">
        <v>403</v>
      </c>
      <c r="E314" s="57" t="s">
        <v>412</v>
      </c>
      <c r="F314" s="57" t="s">
        <v>398</v>
      </c>
    </row>
    <row r="315" spans="1:6" ht="12.75">
      <c r="A315" s="23">
        <v>603</v>
      </c>
      <c r="B315" s="5" t="s">
        <v>47</v>
      </c>
      <c r="C315" s="5" t="s">
        <v>410</v>
      </c>
      <c r="D315" s="57" t="s">
        <v>413</v>
      </c>
      <c r="E315" s="57" t="s">
        <v>414</v>
      </c>
      <c r="F315" s="57" t="s">
        <v>398</v>
      </c>
    </row>
    <row r="316" spans="1:6" ht="12.75">
      <c r="A316" s="23">
        <v>604</v>
      </c>
      <c r="B316" s="5" t="s">
        <v>47</v>
      </c>
      <c r="C316" s="5" t="s">
        <v>410</v>
      </c>
      <c r="D316" s="57" t="s">
        <v>415</v>
      </c>
      <c r="E316" s="57" t="s">
        <v>155</v>
      </c>
      <c r="F316" s="57" t="s">
        <v>398</v>
      </c>
    </row>
    <row r="317" spans="1:6" ht="12.75">
      <c r="A317" s="23">
        <v>605</v>
      </c>
      <c r="B317" s="5" t="s">
        <v>47</v>
      </c>
      <c r="C317" s="5" t="s">
        <v>410</v>
      </c>
      <c r="D317" s="57" t="s">
        <v>396</v>
      </c>
      <c r="E317" s="57" t="s">
        <v>397</v>
      </c>
      <c r="F317" s="57" t="s">
        <v>398</v>
      </c>
    </row>
    <row r="318" spans="1:6" ht="12.75">
      <c r="A318" s="23">
        <v>606</v>
      </c>
      <c r="B318" s="5" t="s">
        <v>47</v>
      </c>
      <c r="C318" s="5"/>
      <c r="D318" s="57"/>
      <c r="E318" s="57"/>
      <c r="F318" s="57"/>
    </row>
    <row r="319" spans="1:6" ht="12.75">
      <c r="A319" s="23">
        <v>607</v>
      </c>
      <c r="B319" s="5" t="s">
        <v>47</v>
      </c>
      <c r="C319" s="5"/>
      <c r="D319" s="57"/>
      <c r="E319" s="57"/>
      <c r="F319" s="57"/>
    </row>
    <row r="320" spans="1:6" ht="12.75">
      <c r="A320" s="23">
        <v>608</v>
      </c>
      <c r="B320" s="5" t="s">
        <v>47</v>
      </c>
      <c r="C320" s="5"/>
      <c r="D320" s="57"/>
      <c r="E320" s="57"/>
      <c r="F320" s="57"/>
    </row>
    <row r="321" spans="1:6" ht="12.75">
      <c r="A321" s="23">
        <v>609</v>
      </c>
      <c r="B321" s="5" t="s">
        <v>47</v>
      </c>
      <c r="C321" s="5"/>
      <c r="D321" s="57"/>
      <c r="E321" s="57"/>
      <c r="F321" s="57"/>
    </row>
    <row r="322" spans="1:6" ht="12.75">
      <c r="A322" s="23">
        <v>610</v>
      </c>
      <c r="B322" s="5" t="s">
        <v>47</v>
      </c>
      <c r="C322" s="5"/>
      <c r="D322" s="57"/>
      <c r="E322" s="57"/>
      <c r="F322" s="57"/>
    </row>
    <row r="323" spans="1:6" ht="12.75">
      <c r="A323" s="23"/>
      <c r="B323" s="5"/>
      <c r="C323" s="5"/>
      <c r="D323" s="57"/>
      <c r="E323" s="57"/>
      <c r="F323" s="57"/>
    </row>
    <row r="324" spans="1:6" ht="12.75">
      <c r="A324" s="23"/>
      <c r="B324" s="5"/>
      <c r="C324" s="5"/>
      <c r="D324" s="57"/>
      <c r="E324" s="57"/>
      <c r="F324" s="57"/>
    </row>
    <row r="325" spans="1:6" ht="12.75">
      <c r="A325" s="23"/>
      <c r="B325" s="5" t="s">
        <v>395</v>
      </c>
      <c r="C325" s="5">
        <f>COUNTIF(C313:C324,"j")</f>
        <v>5</v>
      </c>
      <c r="D325" s="57"/>
      <c r="E325" s="57"/>
      <c r="F325" s="57"/>
    </row>
    <row r="326" spans="1:6" ht="12.75">
      <c r="A326" s="23"/>
      <c r="B326" s="5"/>
      <c r="C326" s="5"/>
      <c r="D326" s="57"/>
      <c r="E326" s="57"/>
      <c r="F326" s="57"/>
    </row>
    <row r="327" spans="1:6" ht="12.75">
      <c r="A327" s="23"/>
      <c r="B327" s="5"/>
      <c r="C327" s="5"/>
      <c r="D327" s="57"/>
      <c r="E327" s="57"/>
      <c r="F327" s="57"/>
    </row>
    <row r="328" spans="1:6" s="64" customFormat="1" ht="13.5" thickBot="1">
      <c r="A328" s="61"/>
      <c r="B328" s="62"/>
      <c r="C328" s="62"/>
      <c r="D328" s="63"/>
      <c r="E328" s="63"/>
      <c r="F328" s="63"/>
    </row>
    <row r="329" spans="1:6" ht="12.75">
      <c r="A329" s="58">
        <v>701</v>
      </c>
      <c r="B329" s="59" t="s">
        <v>382</v>
      </c>
      <c r="C329" s="59" t="s">
        <v>410</v>
      </c>
      <c r="D329" s="60" t="s">
        <v>402</v>
      </c>
      <c r="E329" s="60" t="s">
        <v>242</v>
      </c>
      <c r="F329" s="60" t="s">
        <v>398</v>
      </c>
    </row>
    <row r="330" spans="1:6" ht="12.75">
      <c r="A330" s="23">
        <v>702</v>
      </c>
      <c r="B330" s="5" t="s">
        <v>382</v>
      </c>
      <c r="C330" s="5" t="s">
        <v>410</v>
      </c>
      <c r="D330" s="60" t="s">
        <v>402</v>
      </c>
      <c r="E330" s="57" t="s">
        <v>269</v>
      </c>
      <c r="F330" s="57" t="s">
        <v>398</v>
      </c>
    </row>
    <row r="331" spans="1:6" ht="12.75">
      <c r="A331" s="23">
        <v>703</v>
      </c>
      <c r="B331" s="5" t="s">
        <v>382</v>
      </c>
      <c r="C331" s="5" t="s">
        <v>410</v>
      </c>
      <c r="D331" s="57" t="s">
        <v>407</v>
      </c>
      <c r="E331" s="57" t="s">
        <v>408</v>
      </c>
      <c r="F331" s="57" t="s">
        <v>398</v>
      </c>
    </row>
    <row r="332" spans="1:6" ht="12.75">
      <c r="A332" s="23">
        <v>704</v>
      </c>
      <c r="B332" s="5" t="s">
        <v>382</v>
      </c>
      <c r="C332" s="5" t="s">
        <v>410</v>
      </c>
      <c r="D332" s="57" t="s">
        <v>406</v>
      </c>
      <c r="E332" s="57" t="s">
        <v>250</v>
      </c>
      <c r="F332" s="57" t="s">
        <v>398</v>
      </c>
    </row>
    <row r="333" spans="1:6" ht="12.75">
      <c r="A333" s="23">
        <v>705</v>
      </c>
      <c r="B333" s="5" t="s">
        <v>382</v>
      </c>
      <c r="C333" s="5" t="s">
        <v>410</v>
      </c>
      <c r="D333" s="57" t="s">
        <v>403</v>
      </c>
      <c r="E333" s="57" t="s">
        <v>404</v>
      </c>
      <c r="F333" s="57" t="s">
        <v>398</v>
      </c>
    </row>
    <row r="334" spans="1:6" ht="12.75">
      <c r="A334" s="23">
        <v>706</v>
      </c>
      <c r="B334" s="5" t="s">
        <v>382</v>
      </c>
      <c r="C334" s="5" t="s">
        <v>410</v>
      </c>
      <c r="D334" s="57" t="s">
        <v>399</v>
      </c>
      <c r="E334" s="57" t="s">
        <v>405</v>
      </c>
      <c r="F334" s="57" t="s">
        <v>398</v>
      </c>
    </row>
    <row r="335" spans="1:6" ht="12.75">
      <c r="A335" s="23">
        <v>707</v>
      </c>
      <c r="B335" s="5" t="s">
        <v>382</v>
      </c>
      <c r="C335" s="5" t="s">
        <v>410</v>
      </c>
      <c r="D335" s="57" t="s">
        <v>399</v>
      </c>
      <c r="E335" s="57" t="s">
        <v>400</v>
      </c>
      <c r="F335" s="57" t="s">
        <v>398</v>
      </c>
    </row>
    <row r="336" spans="1:6" ht="12.75">
      <c r="A336" s="23">
        <v>708</v>
      </c>
      <c r="B336" s="5" t="s">
        <v>382</v>
      </c>
      <c r="C336" s="5" t="s">
        <v>410</v>
      </c>
      <c r="D336" s="57" t="s">
        <v>425</v>
      </c>
      <c r="E336" s="57" t="s">
        <v>211</v>
      </c>
      <c r="F336" s="57" t="s">
        <v>426</v>
      </c>
    </row>
    <row r="337" spans="1:6" ht="12.75">
      <c r="A337" s="23">
        <v>709</v>
      </c>
      <c r="B337" s="5" t="s">
        <v>382</v>
      </c>
      <c r="C337" s="5" t="s">
        <v>410</v>
      </c>
      <c r="D337" s="57" t="s">
        <v>434</v>
      </c>
      <c r="E337" s="57" t="s">
        <v>66</v>
      </c>
      <c r="F337" s="57" t="s">
        <v>435</v>
      </c>
    </row>
    <row r="338" spans="1:6" ht="12.75">
      <c r="A338" s="23">
        <v>710</v>
      </c>
      <c r="B338" s="5" t="s">
        <v>382</v>
      </c>
      <c r="C338" s="5" t="s">
        <v>410</v>
      </c>
      <c r="D338" s="57" t="s">
        <v>436</v>
      </c>
      <c r="E338" s="57" t="s">
        <v>269</v>
      </c>
      <c r="F338" s="57" t="s">
        <v>435</v>
      </c>
    </row>
    <row r="339" spans="1:6" ht="12.75">
      <c r="A339" s="23">
        <v>711</v>
      </c>
      <c r="B339" s="5" t="s">
        <v>382</v>
      </c>
      <c r="C339" s="5" t="s">
        <v>410</v>
      </c>
      <c r="D339" s="57" t="s">
        <v>436</v>
      </c>
      <c r="E339" s="57" t="s">
        <v>437</v>
      </c>
      <c r="F339" s="57" t="s">
        <v>435</v>
      </c>
    </row>
    <row r="340" spans="1:6" ht="12.75">
      <c r="A340" s="23">
        <v>712</v>
      </c>
      <c r="B340" s="5" t="s">
        <v>382</v>
      </c>
      <c r="C340" s="5"/>
      <c r="D340" s="57"/>
      <c r="E340" s="57"/>
      <c r="F340" s="57"/>
    </row>
    <row r="341" spans="1:6" ht="12.75">
      <c r="A341" s="23">
        <v>713</v>
      </c>
      <c r="B341" s="5" t="s">
        <v>382</v>
      </c>
      <c r="C341" s="5"/>
      <c r="D341" s="57"/>
      <c r="E341" s="57"/>
      <c r="F341" s="57"/>
    </row>
    <row r="342" spans="1:6" ht="12.75">
      <c r="A342" s="23">
        <v>714</v>
      </c>
      <c r="B342" s="5" t="s">
        <v>382</v>
      </c>
      <c r="C342" s="5"/>
      <c r="D342" s="57"/>
      <c r="E342" s="57"/>
      <c r="F342" s="57"/>
    </row>
    <row r="343" spans="1:6" ht="12.75">
      <c r="A343" s="23">
        <v>715</v>
      </c>
      <c r="B343" s="5" t="s">
        <v>382</v>
      </c>
      <c r="C343" s="5"/>
      <c r="D343" s="57"/>
      <c r="E343" s="57"/>
      <c r="F343" s="57"/>
    </row>
    <row r="344" spans="1:6" ht="12.75">
      <c r="A344" s="23"/>
      <c r="B344" s="5"/>
      <c r="C344" s="5"/>
      <c r="D344" s="57"/>
      <c r="E344" s="57"/>
      <c r="F344" s="57"/>
    </row>
    <row r="345" spans="1:6" ht="12.75">
      <c r="A345" s="23"/>
      <c r="B345" s="5" t="s">
        <v>395</v>
      </c>
      <c r="C345" s="5">
        <f>COUNTIF(C329:C344,"j")</f>
        <v>11</v>
      </c>
      <c r="D345" s="57"/>
      <c r="E345" s="57"/>
      <c r="F345" s="57"/>
    </row>
    <row r="346" spans="1:6" ht="12.75">
      <c r="A346" s="23"/>
      <c r="B346" s="5"/>
      <c r="C346" s="5"/>
      <c r="D346" s="57"/>
      <c r="E346" s="57"/>
      <c r="F346" s="57"/>
    </row>
    <row r="347" ht="12.75">
      <c r="A347" s="41"/>
    </row>
    <row r="348" ht="12.75">
      <c r="A348" s="41"/>
    </row>
    <row r="349" ht="12.75">
      <c r="A349" s="41"/>
    </row>
    <row r="350" spans="1:3" ht="12.75">
      <c r="A350" s="69" t="s">
        <v>431</v>
      </c>
      <c r="B350" s="69"/>
      <c r="C350" s="1">
        <f>C159</f>
        <v>36</v>
      </c>
    </row>
    <row r="351" spans="1:3" ht="12.75">
      <c r="A351" s="69" t="s">
        <v>432</v>
      </c>
      <c r="B351" s="69"/>
      <c r="C351" s="1">
        <f>C289</f>
        <v>45</v>
      </c>
    </row>
    <row r="352" spans="1:3" ht="12.75">
      <c r="A352" s="69" t="s">
        <v>433</v>
      </c>
      <c r="B352" s="69"/>
      <c r="C352" s="1">
        <f>C309</f>
        <v>10</v>
      </c>
    </row>
    <row r="353" spans="1:3" ht="12.75">
      <c r="A353" s="69" t="s">
        <v>429</v>
      </c>
      <c r="B353" s="69"/>
      <c r="C353" s="1">
        <f>C325</f>
        <v>5</v>
      </c>
    </row>
    <row r="354" spans="1:3" ht="12.75">
      <c r="A354" s="69" t="s">
        <v>430</v>
      </c>
      <c r="B354" s="69"/>
      <c r="C354" s="1">
        <f>C345</f>
        <v>11</v>
      </c>
    </row>
    <row r="355" ht="12.75">
      <c r="C355" s="1">
        <f>SUM(C350:C354)</f>
        <v>107</v>
      </c>
    </row>
    <row r="357" spans="2:3" ht="12.75">
      <c r="B357" s="1" t="s">
        <v>424</v>
      </c>
      <c r="C357" s="1">
        <f>COUNTIF(C15:C344,"j")</f>
        <v>107</v>
      </c>
    </row>
  </sheetData>
  <autoFilter ref="A14:F355"/>
  <mergeCells count="13">
    <mergeCell ref="A354:B354"/>
    <mergeCell ref="A351:B351"/>
    <mergeCell ref="A352:B352"/>
    <mergeCell ref="A353:B353"/>
    <mergeCell ref="A350:B350"/>
    <mergeCell ref="A10:F10"/>
    <mergeCell ref="B3:C3"/>
    <mergeCell ref="B4:C4"/>
    <mergeCell ref="B5:C5"/>
    <mergeCell ref="D3:F5"/>
    <mergeCell ref="B7:C7"/>
    <mergeCell ref="D7:F8"/>
    <mergeCell ref="B8:C8"/>
  </mergeCells>
  <printOptions/>
  <pageMargins left="0.75" right="0.75" top="1" bottom="0.55" header="0.4921259845" footer="0.33"/>
  <pageSetup fitToHeight="0" fitToWidth="1" horizontalDpi="300" verticalDpi="300" orientation="portrait" paperSize="9" r:id="rId1"/>
  <headerFooter alignWithMargins="0">
    <oddHeader>&amp;L&amp;"Arial,Fett"&amp;20Stand:&amp;C&amp;"Arial,Fett"&amp;20&amp;D &amp;R&amp;"Arial,Fett"&amp;20&amp;T Uhr</oddHeader>
  </headerFooter>
</worksheet>
</file>

<file path=xl/worksheets/sheet10.xml><?xml version="1.0" encoding="utf-8"?>
<worksheet xmlns="http://schemas.openxmlformats.org/spreadsheetml/2006/main" xmlns:r="http://schemas.openxmlformats.org/officeDocument/2006/relationships">
  <sheetPr codeName="Tabelle15">
    <pageSetUpPr fitToPage="1"/>
  </sheetPr>
  <dimension ref="A1:P63"/>
  <sheetViews>
    <sheetView zoomScale="75" zoomScaleNormal="75" workbookViewId="0" topLeftCell="A1">
      <pane xSplit="5" ySplit="7" topLeftCell="F8" activePane="bottomRight" state="frozen"/>
      <selection pane="topLeft" activeCell="A1" sqref="A1"/>
      <selection pane="topRight" activeCell="F1" sqref="F1"/>
      <selection pane="bottomLeft" activeCell="A8" sqref="A8"/>
      <selection pane="bottomRight" activeCell="C9" sqref="C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25" customWidth="1"/>
  </cols>
  <sheetData>
    <row r="1" spans="1:16" s="9" customFormat="1" ht="30">
      <c r="A1" s="16" t="s">
        <v>46</v>
      </c>
      <c r="B1" s="16"/>
      <c r="C1" s="16"/>
      <c r="D1" s="17"/>
      <c r="E1" s="7"/>
      <c r="F1" s="7"/>
      <c r="G1" s="7"/>
      <c r="H1" s="7"/>
      <c r="I1" s="7"/>
      <c r="J1" s="7"/>
      <c r="K1" s="7"/>
      <c r="L1" s="7"/>
      <c r="M1" s="7"/>
      <c r="N1" s="7"/>
      <c r="O1" s="18"/>
      <c r="P1" s="25"/>
    </row>
    <row r="2" spans="1:16" s="9" customFormat="1" ht="30">
      <c r="A2" s="16" t="s">
        <v>22</v>
      </c>
      <c r="B2" s="16"/>
      <c r="C2" s="16"/>
      <c r="D2" s="19"/>
      <c r="E2" s="7"/>
      <c r="F2" s="7"/>
      <c r="G2" s="7"/>
      <c r="H2" s="7"/>
      <c r="I2" s="7"/>
      <c r="J2" s="7"/>
      <c r="K2" s="7"/>
      <c r="L2" s="7"/>
      <c r="M2" s="7"/>
      <c r="N2" s="7"/>
      <c r="O2" s="18"/>
      <c r="P2" s="25"/>
    </row>
    <row r="3" spans="4:16" s="9" customFormat="1" ht="9.75" customHeight="1">
      <c r="D3" s="10"/>
      <c r="O3" s="11"/>
      <c r="P3" s="25"/>
    </row>
    <row r="4" spans="1:13" ht="15" customHeight="1">
      <c r="A4" s="8" t="s">
        <v>26</v>
      </c>
      <c r="B4" s="13"/>
      <c r="C4" s="13"/>
      <c r="D4" s="12"/>
      <c r="E4" s="13"/>
      <c r="F4" s="13"/>
      <c r="G4" s="31">
        <v>1</v>
      </c>
      <c r="H4" s="31">
        <v>1</v>
      </c>
      <c r="I4" s="31">
        <v>1</v>
      </c>
      <c r="J4" s="31">
        <v>1</v>
      </c>
      <c r="K4" s="31">
        <v>0</v>
      </c>
      <c r="L4" s="34">
        <v>0</v>
      </c>
      <c r="M4" s="7"/>
    </row>
    <row r="5" spans="1:12" ht="16.5" customHeight="1">
      <c r="A5" s="15" t="s">
        <v>1</v>
      </c>
      <c r="B5" s="17"/>
      <c r="C5" s="17"/>
      <c r="D5" s="7"/>
      <c r="E5" s="7"/>
      <c r="F5" s="7"/>
      <c r="G5" s="32">
        <f>MIN(G9:G63)</f>
        <v>38</v>
      </c>
      <c r="H5" s="32">
        <f>MIN(H9:H63)</f>
        <v>38.04</v>
      </c>
      <c r="I5" s="32">
        <f>MIN(I9:I63)</f>
        <v>38.22</v>
      </c>
      <c r="J5" s="32">
        <f>MIN(J9:J63)</f>
        <v>38.47</v>
      </c>
      <c r="K5" s="32">
        <f>MIN(K9:K63)</f>
        <v>0</v>
      </c>
      <c r="L5" s="35">
        <f>MIN(L9:L63)</f>
        <v>0</v>
      </c>
    </row>
    <row r="6" spans="1:12" ht="18" customHeight="1">
      <c r="A6" s="15"/>
      <c r="B6" s="17"/>
      <c r="C6" s="17"/>
      <c r="D6" s="7"/>
      <c r="E6" s="7"/>
      <c r="F6" s="7"/>
      <c r="G6" s="33"/>
      <c r="H6" s="33"/>
      <c r="I6" s="33"/>
      <c r="J6" s="33"/>
      <c r="K6" s="33"/>
      <c r="L6" s="36"/>
    </row>
    <row r="7" spans="1:16" s="1" customFormat="1" ht="38.25">
      <c r="A7" s="27" t="s">
        <v>2</v>
      </c>
      <c r="B7" s="28" t="s">
        <v>23</v>
      </c>
      <c r="C7" s="28" t="s">
        <v>24</v>
      </c>
      <c r="D7" s="29" t="s">
        <v>3</v>
      </c>
      <c r="E7" s="4" t="s">
        <v>4</v>
      </c>
      <c r="F7" s="4" t="s">
        <v>5</v>
      </c>
      <c r="G7" s="4" t="s">
        <v>6</v>
      </c>
      <c r="H7" s="4" t="s">
        <v>7</v>
      </c>
      <c r="I7" s="5" t="s">
        <v>8</v>
      </c>
      <c r="J7" s="5" t="s">
        <v>13</v>
      </c>
      <c r="K7" s="5" t="s">
        <v>9</v>
      </c>
      <c r="L7" s="5" t="s">
        <v>16</v>
      </c>
      <c r="M7" s="30" t="s">
        <v>10</v>
      </c>
      <c r="N7" s="4"/>
      <c r="O7" s="37" t="s">
        <v>11</v>
      </c>
      <c r="P7" s="38" t="s">
        <v>25</v>
      </c>
    </row>
    <row r="8" spans="1:12" ht="22.5" customHeight="1">
      <c r="A8" s="9"/>
      <c r="B8" s="9"/>
      <c r="C8" s="9"/>
      <c r="D8" s="10"/>
      <c r="E8" s="9"/>
      <c r="F8" s="9"/>
      <c r="G8" s="14"/>
      <c r="H8" s="14"/>
      <c r="I8" s="14"/>
      <c r="J8" s="14"/>
      <c r="K8" s="14"/>
      <c r="L8" s="14"/>
    </row>
    <row r="9" spans="1:15" ht="13.5" customHeight="1">
      <c r="A9" s="24">
        <v>508</v>
      </c>
      <c r="B9" s="26" t="s">
        <v>382</v>
      </c>
      <c r="C9" s="26" t="s">
        <v>410</v>
      </c>
      <c r="D9" s="21" t="s">
        <v>388</v>
      </c>
      <c r="E9" s="21" t="s">
        <v>180</v>
      </c>
      <c r="F9" s="20" t="s">
        <v>84</v>
      </c>
      <c r="G9" s="6">
        <v>38.12</v>
      </c>
      <c r="H9" s="6">
        <v>38.08</v>
      </c>
      <c r="I9" s="6">
        <v>38.29</v>
      </c>
      <c r="J9" s="6">
        <v>38.47</v>
      </c>
      <c r="K9" s="6"/>
      <c r="L9" s="6"/>
      <c r="M9" s="22">
        <f>(G9*$G$4+H9*$H$4+I9*$I$4+J9*$J$4+K9*$K$4+L9*$L$4)</f>
        <v>152.96</v>
      </c>
      <c r="N9" s="22">
        <f>IF(M9&gt;0,M9*-1,-1000)</f>
        <v>-152.96</v>
      </c>
      <c r="O9" s="23">
        <f>IF(M9&gt;0,RANK(N9,N:N),0)</f>
        <v>1</v>
      </c>
    </row>
    <row r="10" spans="1:15" ht="13.5" customHeight="1">
      <c r="A10" s="24">
        <v>502</v>
      </c>
      <c r="B10" s="26" t="s">
        <v>382</v>
      </c>
      <c r="C10" s="26" t="s">
        <v>410</v>
      </c>
      <c r="D10" s="21" t="s">
        <v>383</v>
      </c>
      <c r="E10" s="21" t="s">
        <v>169</v>
      </c>
      <c r="F10" s="20" t="s">
        <v>69</v>
      </c>
      <c r="G10" s="6">
        <v>38.19</v>
      </c>
      <c r="H10" s="6">
        <v>38.13</v>
      </c>
      <c r="I10" s="6">
        <v>38.31</v>
      </c>
      <c r="J10" s="6">
        <v>38.56</v>
      </c>
      <c r="K10" s="6"/>
      <c r="L10" s="6"/>
      <c r="M10" s="22">
        <f>(G10*$G$4+H10*$H$4+I10*$I$4+J10*$J$4+K10*$K$4+L10*$L$4)</f>
        <v>153.19</v>
      </c>
      <c r="N10" s="22">
        <f>IF(M10&gt;0,M10*-1,-1000)</f>
        <v>-153.19</v>
      </c>
      <c r="O10" s="23">
        <f>IF(M10&gt;0,RANK(N10,N:N),0)</f>
        <v>2</v>
      </c>
    </row>
    <row r="11" spans="1:15" ht="13.5" customHeight="1">
      <c r="A11" s="24">
        <v>318</v>
      </c>
      <c r="B11" s="26" t="s">
        <v>265</v>
      </c>
      <c r="C11" s="26" t="s">
        <v>410</v>
      </c>
      <c r="D11" s="21" t="s">
        <v>82</v>
      </c>
      <c r="E11" s="21" t="s">
        <v>286</v>
      </c>
      <c r="F11" s="20" t="s">
        <v>84</v>
      </c>
      <c r="G11" s="6">
        <v>38.04</v>
      </c>
      <c r="H11" s="6">
        <v>38.37</v>
      </c>
      <c r="I11" s="6">
        <v>38.25</v>
      </c>
      <c r="J11" s="6">
        <v>38.54</v>
      </c>
      <c r="K11" s="6"/>
      <c r="L11" s="6"/>
      <c r="M11" s="22">
        <f>(G11*$G$4+H11*$H$4+I11*$I$4+J11*$J$4+K11*$K$4+L11*$L$4)</f>
        <v>153.2</v>
      </c>
      <c r="N11" s="22">
        <f>IF(M11&gt;0,M11*-1,-1000)</f>
        <v>-153.2</v>
      </c>
      <c r="O11" s="23">
        <f>IF(M11&gt;0,RANK(N11,N:N),0)</f>
        <v>3</v>
      </c>
    </row>
    <row r="12" spans="1:15" ht="13.5" customHeight="1">
      <c r="A12" s="24">
        <v>513</v>
      </c>
      <c r="B12" s="26" t="s">
        <v>382</v>
      </c>
      <c r="C12" s="26" t="s">
        <v>410</v>
      </c>
      <c r="D12" s="21" t="s">
        <v>175</v>
      </c>
      <c r="E12" s="21" t="s">
        <v>394</v>
      </c>
      <c r="F12" s="20" t="s">
        <v>416</v>
      </c>
      <c r="G12" s="6">
        <v>38.35</v>
      </c>
      <c r="H12" s="6">
        <v>38.04</v>
      </c>
      <c r="I12" s="6">
        <v>38.22</v>
      </c>
      <c r="J12" s="6">
        <v>38.59</v>
      </c>
      <c r="K12" s="6"/>
      <c r="L12" s="6"/>
      <c r="M12" s="22">
        <f>(G12*$G$4+H12*$H$4+I12*$I$4+J12*$J$4+K12*$K$4+L12*$L$4)</f>
        <v>153.2</v>
      </c>
      <c r="N12" s="22">
        <f>IF(M12&gt;0,M12*-1,-1000)</f>
        <v>-153.2</v>
      </c>
      <c r="O12" s="23">
        <f>IF(M12&gt;0,RANK(N12,N:N),0)</f>
        <v>3</v>
      </c>
    </row>
    <row r="13" spans="1:15" ht="13.5" customHeight="1">
      <c r="A13" s="24">
        <v>511</v>
      </c>
      <c r="B13" s="26" t="s">
        <v>382</v>
      </c>
      <c r="C13" s="26" t="s">
        <v>410</v>
      </c>
      <c r="D13" s="21" t="s">
        <v>390</v>
      </c>
      <c r="E13" s="21" t="s">
        <v>391</v>
      </c>
      <c r="F13" s="20" t="s">
        <v>69</v>
      </c>
      <c r="G13" s="6">
        <v>38</v>
      </c>
      <c r="H13" s="6">
        <v>38.26</v>
      </c>
      <c r="I13" s="6">
        <v>38.45</v>
      </c>
      <c r="J13" s="6">
        <v>38.59</v>
      </c>
      <c r="K13" s="6"/>
      <c r="L13" s="6"/>
      <c r="M13" s="22">
        <f>(G13*$G$4+H13*$H$4+I13*$I$4+J13*$J$4+K13*$K$4+L13*$L$4)</f>
        <v>153.3</v>
      </c>
      <c r="N13" s="22">
        <f>IF(M13&gt;0,M13*-1,-1000)</f>
        <v>-153.3</v>
      </c>
      <c r="O13" s="23">
        <f>IF(M13&gt;0,RANK(N13,N:N),0)</f>
        <v>5</v>
      </c>
    </row>
    <row r="14" spans="1:15" ht="13.5" customHeight="1">
      <c r="A14" s="24">
        <v>376</v>
      </c>
      <c r="B14" s="26" t="s">
        <v>265</v>
      </c>
      <c r="C14" s="26" t="s">
        <v>410</v>
      </c>
      <c r="D14" s="21" t="s">
        <v>72</v>
      </c>
      <c r="E14" s="21" t="s">
        <v>145</v>
      </c>
      <c r="F14" s="20" t="s">
        <v>57</v>
      </c>
      <c r="G14" s="6">
        <v>38.15</v>
      </c>
      <c r="H14" s="6">
        <v>38.33</v>
      </c>
      <c r="I14" s="6">
        <v>38.25</v>
      </c>
      <c r="J14" s="6">
        <v>38.73</v>
      </c>
      <c r="K14" s="6"/>
      <c r="L14" s="6"/>
      <c r="M14" s="22">
        <f>(G14*$G$4+H14*$H$4+I14*$I$4+J14*$J$4+K14*$K$4+L14*$L$4)</f>
        <v>153.46</v>
      </c>
      <c r="N14" s="22">
        <f>IF(M14&gt;0,M14*-1,-1000)</f>
        <v>-153.46</v>
      </c>
      <c r="O14" s="23">
        <f>IF(M14&gt;0,RANK(N14,N:N),0)</f>
        <v>6</v>
      </c>
    </row>
    <row r="15" spans="1:15" ht="13.5" customHeight="1">
      <c r="A15" s="24">
        <v>305</v>
      </c>
      <c r="B15" s="26" t="s">
        <v>265</v>
      </c>
      <c r="C15" s="26" t="s">
        <v>410</v>
      </c>
      <c r="D15" s="21" t="s">
        <v>95</v>
      </c>
      <c r="E15" s="21" t="s">
        <v>272</v>
      </c>
      <c r="F15" s="20" t="s">
        <v>97</v>
      </c>
      <c r="G15" s="6">
        <v>38.03</v>
      </c>
      <c r="H15" s="6">
        <v>38.42</v>
      </c>
      <c r="I15" s="6">
        <v>38.29</v>
      </c>
      <c r="J15" s="6">
        <v>38.74</v>
      </c>
      <c r="K15" s="6"/>
      <c r="L15" s="6"/>
      <c r="M15" s="22">
        <f>(G15*$G$4+H15*$H$4+I15*$I$4+J15*$J$4+K15*$K$4+L15*$L$4)</f>
        <v>153.48</v>
      </c>
      <c r="N15" s="22">
        <f>IF(M15&gt;0,M15*-1,-1000)</f>
        <v>-153.48</v>
      </c>
      <c r="O15" s="23">
        <f>IF(M15&gt;0,RANK(N15,N:N),0)</f>
        <v>7</v>
      </c>
    </row>
    <row r="16" spans="1:15" ht="13.5" customHeight="1">
      <c r="A16" s="24">
        <v>372</v>
      </c>
      <c r="B16" s="26" t="s">
        <v>265</v>
      </c>
      <c r="C16" s="26" t="s">
        <v>410</v>
      </c>
      <c r="D16" s="21" t="s">
        <v>346</v>
      </c>
      <c r="E16" s="21" t="s">
        <v>288</v>
      </c>
      <c r="F16" s="20" t="s">
        <v>57</v>
      </c>
      <c r="G16" s="6">
        <v>38.22</v>
      </c>
      <c r="H16" s="6">
        <v>38.21</v>
      </c>
      <c r="I16" s="6">
        <v>38.41</v>
      </c>
      <c r="J16" s="6">
        <v>38.68</v>
      </c>
      <c r="K16" s="6"/>
      <c r="L16" s="6"/>
      <c r="M16" s="22">
        <f>(G16*$G$4+H16*$H$4+I16*$I$4+J16*$J$4+K16*$K$4+L16*$L$4)</f>
        <v>153.52</v>
      </c>
      <c r="N16" s="22">
        <f>IF(M16&gt;0,M16*-1,-1000)</f>
        <v>-153.52</v>
      </c>
      <c r="O16" s="23">
        <f>IF(M16&gt;0,RANK(N16,N:N),0)</f>
        <v>8</v>
      </c>
    </row>
    <row r="17" spans="1:15" ht="13.5" customHeight="1">
      <c r="A17" s="24">
        <v>510</v>
      </c>
      <c r="B17" s="26" t="s">
        <v>382</v>
      </c>
      <c r="C17" s="26" t="s">
        <v>410</v>
      </c>
      <c r="D17" s="21" t="s">
        <v>387</v>
      </c>
      <c r="E17" s="21" t="s">
        <v>233</v>
      </c>
      <c r="F17" s="20" t="s">
        <v>416</v>
      </c>
      <c r="G17" s="6">
        <v>38.02</v>
      </c>
      <c r="H17" s="6">
        <v>38.42</v>
      </c>
      <c r="I17" s="6">
        <v>38.32</v>
      </c>
      <c r="J17" s="6">
        <v>38.76</v>
      </c>
      <c r="K17" s="6"/>
      <c r="L17" s="6"/>
      <c r="M17" s="22">
        <f>(G17*$G$4+H17*$H$4+I17*$I$4+J17*$J$4+K17*$K$4+L17*$L$4)</f>
        <v>153.52</v>
      </c>
      <c r="N17" s="22">
        <f>IF(M17&gt;0,M17*-1,-1000)</f>
        <v>-153.52</v>
      </c>
      <c r="O17" s="23">
        <f>IF(M17&gt;0,RANK(N17,N:N),0)</f>
        <v>8</v>
      </c>
    </row>
    <row r="18" spans="1:15" ht="13.5" customHeight="1">
      <c r="A18" s="24">
        <v>390</v>
      </c>
      <c r="B18" s="26" t="s">
        <v>265</v>
      </c>
      <c r="C18" s="26" t="s">
        <v>410</v>
      </c>
      <c r="D18" s="21" t="s">
        <v>359</v>
      </c>
      <c r="E18" s="21" t="s">
        <v>167</v>
      </c>
      <c r="F18" s="20" t="s">
        <v>114</v>
      </c>
      <c r="G18" s="6">
        <v>38.46</v>
      </c>
      <c r="H18" s="6">
        <v>38.18</v>
      </c>
      <c r="I18" s="6">
        <v>38.28</v>
      </c>
      <c r="J18" s="6">
        <v>38.77</v>
      </c>
      <c r="K18" s="6"/>
      <c r="L18" s="6"/>
      <c r="M18" s="22">
        <f>(G18*$G$4+H18*$H$4+I18*$I$4+J18*$J$4+K18*$K$4+L18*$L$4)</f>
        <v>153.69</v>
      </c>
      <c r="N18" s="22">
        <f>IF(M18&gt;0,M18*-1,-1000)</f>
        <v>-153.69</v>
      </c>
      <c r="O18" s="23">
        <f>IF(M18&gt;0,RANK(N18,N:N),0)</f>
        <v>10</v>
      </c>
    </row>
    <row r="19" spans="1:15" ht="13.5" customHeight="1">
      <c r="A19" s="24">
        <v>356</v>
      </c>
      <c r="B19" s="26" t="s">
        <v>265</v>
      </c>
      <c r="C19" s="26" t="s">
        <v>410</v>
      </c>
      <c r="D19" s="21" t="s">
        <v>195</v>
      </c>
      <c r="E19" s="21" t="s">
        <v>329</v>
      </c>
      <c r="F19" s="20" t="s">
        <v>84</v>
      </c>
      <c r="G19" s="6">
        <v>38.37</v>
      </c>
      <c r="H19" s="6">
        <v>38.41</v>
      </c>
      <c r="I19" s="6">
        <v>38.27</v>
      </c>
      <c r="J19" s="6">
        <v>38.71</v>
      </c>
      <c r="K19" s="6"/>
      <c r="L19" s="6"/>
      <c r="M19" s="22">
        <f>(G19*$G$4+H19*$H$4+I19*$I$4+J19*$J$4+K19*$K$4+L19*$L$4)</f>
        <v>153.76</v>
      </c>
      <c r="N19" s="22">
        <f>IF(M19&gt;0,M19*-1,-1000)</f>
        <v>-153.76</v>
      </c>
      <c r="O19" s="23">
        <f>IF(M19&gt;0,RANK(N19,N:N),0)</f>
        <v>11</v>
      </c>
    </row>
    <row r="20" spans="1:15" ht="13.5" customHeight="1">
      <c r="A20" s="24">
        <v>344</v>
      </c>
      <c r="B20" s="26" t="s">
        <v>265</v>
      </c>
      <c r="C20" s="26" t="s">
        <v>410</v>
      </c>
      <c r="D20" s="21" t="s">
        <v>206</v>
      </c>
      <c r="E20" s="21" t="s">
        <v>316</v>
      </c>
      <c r="F20" s="20" t="s">
        <v>130</v>
      </c>
      <c r="G20" s="6">
        <v>38.41</v>
      </c>
      <c r="H20" s="6">
        <v>38.35</v>
      </c>
      <c r="I20" s="6">
        <v>38.42</v>
      </c>
      <c r="J20" s="6">
        <v>38.62</v>
      </c>
      <c r="K20" s="6"/>
      <c r="L20" s="6"/>
      <c r="M20" s="22">
        <f>(G20*$G$4+H20*$H$4+I20*$I$4+J20*$J$4+K20*$K$4+L20*$L$4)</f>
        <v>153.8</v>
      </c>
      <c r="N20" s="22">
        <f>IF(M20&gt;0,M20*-1,-1000)</f>
        <v>-153.8</v>
      </c>
      <c r="O20" s="23">
        <f>IF(M20&gt;0,RANK(N20,N:N),0)</f>
        <v>12</v>
      </c>
    </row>
    <row r="21" spans="1:15" ht="13.5" customHeight="1">
      <c r="A21" s="24">
        <v>506</v>
      </c>
      <c r="B21" s="26" t="s">
        <v>382</v>
      </c>
      <c r="C21" s="26" t="s">
        <v>410</v>
      </c>
      <c r="D21" s="21" t="s">
        <v>387</v>
      </c>
      <c r="E21" s="21" t="s">
        <v>229</v>
      </c>
      <c r="F21" s="20" t="s">
        <v>416</v>
      </c>
      <c r="G21" s="6">
        <v>38.27</v>
      </c>
      <c r="H21" s="6">
        <v>38.37</v>
      </c>
      <c r="I21" s="6">
        <v>38.38</v>
      </c>
      <c r="J21" s="6">
        <v>38.8</v>
      </c>
      <c r="K21" s="6"/>
      <c r="L21" s="6"/>
      <c r="M21" s="22">
        <f>(G21*$G$4+H21*$H$4+I21*$I$4+J21*$J$4+K21*$K$4+L21*$L$4)</f>
        <v>153.82</v>
      </c>
      <c r="N21" s="22">
        <f>IF(M21&gt;0,M21*-1,-1000)</f>
        <v>-153.82</v>
      </c>
      <c r="O21" s="23">
        <f>IF(M21&gt;0,RANK(N21,N:N),0)</f>
        <v>13</v>
      </c>
    </row>
    <row r="22" spans="1:15" ht="13.5" customHeight="1">
      <c r="A22" s="24">
        <v>348</v>
      </c>
      <c r="B22" s="26" t="s">
        <v>265</v>
      </c>
      <c r="C22" s="26" t="s">
        <v>410</v>
      </c>
      <c r="D22" s="21" t="s">
        <v>206</v>
      </c>
      <c r="E22" s="21" t="s">
        <v>321</v>
      </c>
      <c r="F22" s="20" t="s">
        <v>130</v>
      </c>
      <c r="G22" s="6">
        <v>38.64</v>
      </c>
      <c r="H22" s="6">
        <v>38.17</v>
      </c>
      <c r="I22" s="6">
        <v>38.54</v>
      </c>
      <c r="J22" s="6">
        <v>38.63</v>
      </c>
      <c r="K22" s="6"/>
      <c r="L22" s="6"/>
      <c r="M22" s="22">
        <f>(G22*$G$4+H22*$H$4+I22*$I$4+J22*$J$4+K22*$K$4+L22*$L$4)</f>
        <v>153.98</v>
      </c>
      <c r="N22" s="22">
        <f>IF(M22&gt;0,M22*-1,-1000)</f>
        <v>-153.98</v>
      </c>
      <c r="O22" s="23">
        <f>IF(M22&gt;0,RANK(N22,N:N),0)</f>
        <v>14</v>
      </c>
    </row>
    <row r="23" spans="1:15" ht="13.5" customHeight="1">
      <c r="A23" s="24">
        <v>321</v>
      </c>
      <c r="B23" s="26" t="s">
        <v>265</v>
      </c>
      <c r="C23" s="26" t="s">
        <v>410</v>
      </c>
      <c r="D23" s="21" t="s">
        <v>289</v>
      </c>
      <c r="E23" s="21" t="s">
        <v>104</v>
      </c>
      <c r="F23" s="20" t="s">
        <v>69</v>
      </c>
      <c r="G23" s="6">
        <v>38.16</v>
      </c>
      <c r="H23" s="6">
        <v>38.6</v>
      </c>
      <c r="I23" s="6">
        <v>38.47</v>
      </c>
      <c r="J23" s="6">
        <v>38.77</v>
      </c>
      <c r="K23" s="6"/>
      <c r="L23" s="6"/>
      <c r="M23" s="22">
        <f>(G23*$G$4+H23*$H$4+I23*$I$4+J23*$J$4+K23*$K$4+L23*$L$4)</f>
        <v>154</v>
      </c>
      <c r="N23" s="22">
        <f>IF(M23&gt;0,M23*-1,-1000)</f>
        <v>-154</v>
      </c>
      <c r="O23" s="23">
        <f>IF(M23&gt;0,RANK(N23,N:N),0)</f>
        <v>15</v>
      </c>
    </row>
    <row r="24" spans="1:15" ht="13.5" customHeight="1">
      <c r="A24" s="24">
        <v>306</v>
      </c>
      <c r="B24" s="26" t="s">
        <v>265</v>
      </c>
      <c r="C24" s="26" t="s">
        <v>410</v>
      </c>
      <c r="D24" s="21" t="s">
        <v>110</v>
      </c>
      <c r="E24" s="21" t="s">
        <v>273</v>
      </c>
      <c r="F24" s="20" t="s">
        <v>416</v>
      </c>
      <c r="G24" s="6">
        <v>38.34</v>
      </c>
      <c r="H24" s="6">
        <v>38.3</v>
      </c>
      <c r="I24" s="6">
        <v>38.67</v>
      </c>
      <c r="J24" s="6">
        <v>38.71</v>
      </c>
      <c r="K24" s="6"/>
      <c r="L24" s="6"/>
      <c r="M24" s="22">
        <f>(G24*$G$4+H24*$H$4+I24*$I$4+J24*$J$4+K24*$K$4+L24*$L$4)</f>
        <v>154.02</v>
      </c>
      <c r="N24" s="22">
        <f>IF(M24&gt;0,M24*-1,-1000)</f>
        <v>-154.02</v>
      </c>
      <c r="O24" s="23">
        <f>IF(M24&gt;0,RANK(N24,N:N),0)</f>
        <v>16</v>
      </c>
    </row>
    <row r="25" spans="1:15" ht="13.5" customHeight="1">
      <c r="A25" s="24">
        <v>504</v>
      </c>
      <c r="B25" s="26" t="s">
        <v>382</v>
      </c>
      <c r="C25" s="26" t="s">
        <v>410</v>
      </c>
      <c r="D25" s="21" t="s">
        <v>278</v>
      </c>
      <c r="E25" s="21" t="s">
        <v>385</v>
      </c>
      <c r="F25" s="20" t="s">
        <v>416</v>
      </c>
      <c r="G25" s="6">
        <v>38.24</v>
      </c>
      <c r="H25" s="6">
        <v>38.46</v>
      </c>
      <c r="I25" s="6">
        <v>38.31</v>
      </c>
      <c r="J25" s="6">
        <v>39.01</v>
      </c>
      <c r="K25" s="6"/>
      <c r="L25" s="6"/>
      <c r="M25" s="22">
        <f>(G25*$G$4+H25*$H$4+I25*$I$4+J25*$J$4+K25*$K$4+L25*$L$4)</f>
        <v>154.02</v>
      </c>
      <c r="N25" s="22">
        <f>IF(M25&gt;0,M25*-1,-1000)</f>
        <v>-154.02</v>
      </c>
      <c r="O25" s="23">
        <f>IF(M25&gt;0,RANK(N25,N:N),0)</f>
        <v>16</v>
      </c>
    </row>
    <row r="26" spans="1:15" ht="13.5" customHeight="1">
      <c r="A26" s="24">
        <v>505</v>
      </c>
      <c r="B26" s="26" t="s">
        <v>382</v>
      </c>
      <c r="C26" s="26" t="s">
        <v>410</v>
      </c>
      <c r="D26" s="21" t="s">
        <v>95</v>
      </c>
      <c r="E26" s="21" t="s">
        <v>386</v>
      </c>
      <c r="F26" s="20" t="s">
        <v>97</v>
      </c>
      <c r="G26" s="6">
        <v>38.53</v>
      </c>
      <c r="H26" s="6">
        <v>38.34</v>
      </c>
      <c r="I26" s="6">
        <v>38.44</v>
      </c>
      <c r="J26" s="6">
        <v>38.75</v>
      </c>
      <c r="K26" s="6"/>
      <c r="L26" s="6"/>
      <c r="M26" s="22">
        <f>(G26*$G$4+H26*$H$4+I26*$I$4+J26*$J$4+K26*$K$4+L26*$L$4)</f>
        <v>154.06</v>
      </c>
      <c r="N26" s="22">
        <f>IF(M26&gt;0,M26*-1,-1000)</f>
        <v>-154.06</v>
      </c>
      <c r="O26" s="23">
        <f>IF(M26&gt;0,RANK(N26,N:N),0)</f>
        <v>18</v>
      </c>
    </row>
    <row r="27" spans="1:15" ht="13.5" customHeight="1">
      <c r="A27" s="24">
        <v>320</v>
      </c>
      <c r="B27" s="26" t="s">
        <v>265</v>
      </c>
      <c r="C27" s="26" t="s">
        <v>410</v>
      </c>
      <c r="D27" s="21" t="s">
        <v>204</v>
      </c>
      <c r="E27" s="21" t="s">
        <v>282</v>
      </c>
      <c r="F27" s="20" t="s">
        <v>57</v>
      </c>
      <c r="G27" s="6">
        <v>38.37</v>
      </c>
      <c r="H27" s="6">
        <v>38.42</v>
      </c>
      <c r="I27" s="6">
        <v>38.58</v>
      </c>
      <c r="J27" s="6">
        <v>38.75</v>
      </c>
      <c r="K27" s="6"/>
      <c r="L27" s="6"/>
      <c r="M27" s="22">
        <f>(G27*$G$4+H27*$H$4+I27*$I$4+J27*$J$4+K27*$K$4+L27*$L$4)</f>
        <v>154.12</v>
      </c>
      <c r="N27" s="22">
        <f>IF(M27&gt;0,M27*-1,-1000)</f>
        <v>-154.12</v>
      </c>
      <c r="O27" s="23">
        <f>IF(M27&gt;0,RANK(N27,N:N),0)</f>
        <v>19</v>
      </c>
    </row>
    <row r="28" spans="1:15" ht="13.5" customHeight="1">
      <c r="A28" s="24">
        <v>378</v>
      </c>
      <c r="B28" s="26" t="s">
        <v>265</v>
      </c>
      <c r="C28" s="26" t="s">
        <v>410</v>
      </c>
      <c r="D28" s="21" t="s">
        <v>48</v>
      </c>
      <c r="E28" s="21" t="s">
        <v>49</v>
      </c>
      <c r="F28" s="20" t="s">
        <v>50</v>
      </c>
      <c r="G28" s="6">
        <v>38.36</v>
      </c>
      <c r="H28" s="6">
        <v>38.65</v>
      </c>
      <c r="I28" s="6">
        <v>38.55</v>
      </c>
      <c r="J28" s="6">
        <v>38.72</v>
      </c>
      <c r="K28" s="6"/>
      <c r="L28" s="6"/>
      <c r="M28" s="22">
        <f>(G28*$G$4+H28*$H$4+I28*$I$4+J28*$J$4+K28*$K$4+L28*$L$4)</f>
        <v>154.28</v>
      </c>
      <c r="N28" s="22">
        <f>IF(M28&gt;0,M28*-1,-1000)</f>
        <v>-154.28</v>
      </c>
      <c r="O28" s="23">
        <f>IF(M28&gt;0,RANK(N28,N:N),0)</f>
        <v>20</v>
      </c>
    </row>
    <row r="29" spans="1:15" ht="13.5" customHeight="1">
      <c r="A29" s="24">
        <v>514</v>
      </c>
      <c r="B29" s="26" t="s">
        <v>382</v>
      </c>
      <c r="C29" s="26" t="s">
        <v>410</v>
      </c>
      <c r="D29" s="21" t="s">
        <v>354</v>
      </c>
      <c r="E29" s="21" t="s">
        <v>355</v>
      </c>
      <c r="F29" s="20" t="s">
        <v>57</v>
      </c>
      <c r="G29" s="6">
        <v>38.41</v>
      </c>
      <c r="H29" s="6">
        <v>38.4</v>
      </c>
      <c r="I29" s="6">
        <v>38.79</v>
      </c>
      <c r="J29" s="6">
        <v>38.71</v>
      </c>
      <c r="K29" s="6"/>
      <c r="L29" s="6"/>
      <c r="M29" s="22">
        <f>(G29*$G$4+H29*$H$4+I29*$I$4+J29*$J$4+K29*$K$4+L29*$L$4)</f>
        <v>154.31</v>
      </c>
      <c r="N29" s="22">
        <f>IF(M29&gt;0,M29*-1,-1000)</f>
        <v>-154.31</v>
      </c>
      <c r="O29" s="23">
        <f>IF(M29&gt;0,RANK(N29,N:N),0)</f>
        <v>21</v>
      </c>
    </row>
    <row r="30" spans="1:15" ht="13.5" customHeight="1">
      <c r="A30" s="24">
        <v>317</v>
      </c>
      <c r="B30" s="26" t="s">
        <v>265</v>
      </c>
      <c r="C30" s="26" t="s">
        <v>410</v>
      </c>
      <c r="D30" s="21" t="s">
        <v>55</v>
      </c>
      <c r="E30" s="21" t="s">
        <v>56</v>
      </c>
      <c r="F30" s="20" t="s">
        <v>57</v>
      </c>
      <c r="G30" s="6">
        <v>38.39</v>
      </c>
      <c r="H30" s="6">
        <v>38.57</v>
      </c>
      <c r="I30" s="6">
        <v>38.77</v>
      </c>
      <c r="J30" s="6">
        <v>38.59</v>
      </c>
      <c r="K30" s="6"/>
      <c r="L30" s="6"/>
      <c r="M30" s="22">
        <f>(G30*$G$4+H30*$H$4+I30*$I$4+J30*$J$4+K30*$K$4+L30*$L$4)</f>
        <v>154.32</v>
      </c>
      <c r="N30" s="22">
        <f>IF(M30&gt;0,M30*-1,-1000)</f>
        <v>-154.32</v>
      </c>
      <c r="O30" s="23">
        <f>IF(M30&gt;0,RANK(N30,N:N),0)</f>
        <v>22</v>
      </c>
    </row>
    <row r="31" spans="1:15" ht="13.5" customHeight="1">
      <c r="A31" s="24">
        <v>512</v>
      </c>
      <c r="B31" s="26" t="s">
        <v>382</v>
      </c>
      <c r="C31" s="26" t="s">
        <v>410</v>
      </c>
      <c r="D31" s="21" t="s">
        <v>392</v>
      </c>
      <c r="E31" s="21" t="s">
        <v>393</v>
      </c>
      <c r="F31" s="20" t="s">
        <v>57</v>
      </c>
      <c r="G31" s="6">
        <v>38.05</v>
      </c>
      <c r="H31" s="6">
        <v>38.81</v>
      </c>
      <c r="I31" s="6">
        <v>38.4</v>
      </c>
      <c r="J31" s="6">
        <v>39.06</v>
      </c>
      <c r="K31" s="6"/>
      <c r="L31" s="6"/>
      <c r="M31" s="22">
        <f>(G31*$G$4+H31*$H$4+I31*$I$4+J31*$J$4+K31*$K$4+L31*$L$4)</f>
        <v>154.32</v>
      </c>
      <c r="N31" s="22">
        <f>IF(M31&gt;0,M31*-1,-1000)</f>
        <v>-154.32</v>
      </c>
      <c r="O31" s="23">
        <f>IF(M31&gt;0,RANK(N31,N:N),0)</f>
        <v>22</v>
      </c>
    </row>
    <row r="32" spans="1:15" ht="13.5" customHeight="1">
      <c r="A32" s="24">
        <v>419</v>
      </c>
      <c r="B32" s="26" t="s">
        <v>265</v>
      </c>
      <c r="C32" s="26" t="s">
        <v>410</v>
      </c>
      <c r="D32" s="21" t="s">
        <v>95</v>
      </c>
      <c r="E32" s="21" t="s">
        <v>96</v>
      </c>
      <c r="F32" s="20" t="s">
        <v>97</v>
      </c>
      <c r="G32" s="6">
        <v>38.56</v>
      </c>
      <c r="H32" s="6">
        <v>38.28</v>
      </c>
      <c r="I32" s="6">
        <v>38.79</v>
      </c>
      <c r="J32" s="6">
        <v>38.7</v>
      </c>
      <c r="K32" s="6"/>
      <c r="L32" s="6"/>
      <c r="M32" s="22">
        <f>(G32*$G$4+H32*$H$4+I32*$I$4+J32*$J$4+K32*$K$4+L32*$L$4)</f>
        <v>154.33</v>
      </c>
      <c r="N32" s="22">
        <f>IF(M32&gt;0,M32*-1,-1000)</f>
        <v>-154.33</v>
      </c>
      <c r="O32" s="23">
        <f>IF(M32&gt;0,RANK(N32,N:N),0)</f>
        <v>24</v>
      </c>
    </row>
    <row r="33" spans="1:15" ht="13.5" customHeight="1">
      <c r="A33" s="24">
        <v>311</v>
      </c>
      <c r="B33" s="26" t="s">
        <v>265</v>
      </c>
      <c r="C33" s="26" t="s">
        <v>410</v>
      </c>
      <c r="D33" s="21" t="s">
        <v>280</v>
      </c>
      <c r="E33" s="21" t="s">
        <v>281</v>
      </c>
      <c r="F33" s="20" t="s">
        <v>69</v>
      </c>
      <c r="G33" s="6">
        <v>38.41</v>
      </c>
      <c r="H33" s="6">
        <v>38.43</v>
      </c>
      <c r="I33" s="6">
        <v>38.68</v>
      </c>
      <c r="J33" s="6">
        <v>38.82</v>
      </c>
      <c r="K33" s="6"/>
      <c r="L33" s="6"/>
      <c r="M33" s="22">
        <f>(G33*$G$4+H33*$H$4+I33*$I$4+J33*$J$4+K33*$K$4+L33*$L$4)</f>
        <v>154.34</v>
      </c>
      <c r="N33" s="22">
        <f>IF(M33&gt;0,M33*-1,-1000)</f>
        <v>-154.34</v>
      </c>
      <c r="O33" s="23">
        <f>IF(M33&gt;0,RANK(N33,N:N),0)</f>
        <v>25</v>
      </c>
    </row>
    <row r="34" spans="1:15" ht="13.5" customHeight="1">
      <c r="A34" s="24">
        <v>307</v>
      </c>
      <c r="B34" s="26" t="s">
        <v>265</v>
      </c>
      <c r="C34" s="26" t="s">
        <v>410</v>
      </c>
      <c r="D34" s="21" t="s">
        <v>274</v>
      </c>
      <c r="E34" s="21" t="s">
        <v>275</v>
      </c>
      <c r="F34" s="20" t="s">
        <v>69</v>
      </c>
      <c r="G34" s="6">
        <v>38.43</v>
      </c>
      <c r="H34" s="6">
        <v>38.45</v>
      </c>
      <c r="I34" s="6">
        <v>38.63</v>
      </c>
      <c r="J34" s="6">
        <v>38.87</v>
      </c>
      <c r="K34" s="6"/>
      <c r="L34" s="6"/>
      <c r="M34" s="22">
        <f>(G34*$G$4+H34*$H$4+I34*$I$4+J34*$J$4+K34*$K$4+L34*$L$4)</f>
        <v>154.38</v>
      </c>
      <c r="N34" s="22">
        <f>IF(M34&gt;0,M34*-1,-1000)</f>
        <v>-154.38</v>
      </c>
      <c r="O34" s="23">
        <f>IF(M34&gt;0,RANK(N34,N:N),0)</f>
        <v>26</v>
      </c>
    </row>
    <row r="35" spans="1:15" ht="13.5" customHeight="1">
      <c r="A35" s="24">
        <v>386</v>
      </c>
      <c r="B35" s="26" t="s">
        <v>265</v>
      </c>
      <c r="C35" s="26" t="s">
        <v>410</v>
      </c>
      <c r="D35" s="21" t="s">
        <v>361</v>
      </c>
      <c r="E35" s="21" t="s">
        <v>202</v>
      </c>
      <c r="F35" s="20" t="s">
        <v>50</v>
      </c>
      <c r="G35" s="6">
        <v>38.31</v>
      </c>
      <c r="H35" s="6">
        <v>38.66</v>
      </c>
      <c r="I35" s="6">
        <v>38.51</v>
      </c>
      <c r="J35" s="6">
        <v>38.9</v>
      </c>
      <c r="K35" s="6"/>
      <c r="L35" s="6"/>
      <c r="M35" s="22">
        <f>(G35*$G$4+H35*$H$4+I35*$I$4+J35*$J$4+K35*$K$4+L35*$L$4)</f>
        <v>154.38</v>
      </c>
      <c r="N35" s="22">
        <f>IF(M35&gt;0,M35*-1,-1000)</f>
        <v>-154.38</v>
      </c>
      <c r="O35" s="23">
        <f>IF(M35&gt;0,RANK(N35,N:N),0)</f>
        <v>26</v>
      </c>
    </row>
    <row r="36" spans="1:15" ht="13.5" customHeight="1">
      <c r="A36" s="24">
        <v>342</v>
      </c>
      <c r="B36" s="26" t="s">
        <v>265</v>
      </c>
      <c r="C36" s="26" t="s">
        <v>410</v>
      </c>
      <c r="D36" s="21" t="s">
        <v>313</v>
      </c>
      <c r="E36" s="21" t="s">
        <v>314</v>
      </c>
      <c r="F36" s="20" t="s">
        <v>50</v>
      </c>
      <c r="G36" s="6">
        <v>38.31</v>
      </c>
      <c r="H36" s="6">
        <v>38.73</v>
      </c>
      <c r="I36" s="6">
        <v>38.32</v>
      </c>
      <c r="J36" s="6">
        <v>39.03</v>
      </c>
      <c r="K36" s="6"/>
      <c r="L36" s="6"/>
      <c r="M36" s="22">
        <f>(G36*$G$4+H36*$H$4+I36*$I$4+J36*$J$4+K36*$K$4+L36*$L$4)</f>
        <v>154.39</v>
      </c>
      <c r="N36" s="22">
        <f>IF(M36&gt;0,M36*-1,-1000)</f>
        <v>-154.39</v>
      </c>
      <c r="O36" s="23">
        <f>IF(M36&gt;0,RANK(N36,N:N),0)</f>
        <v>28</v>
      </c>
    </row>
    <row r="37" spans="1:15" ht="13.5" customHeight="1">
      <c r="A37" s="24">
        <v>333</v>
      </c>
      <c r="B37" s="26" t="s">
        <v>265</v>
      </c>
      <c r="C37" s="26" t="s">
        <v>410</v>
      </c>
      <c r="D37" s="21" t="s">
        <v>266</v>
      </c>
      <c r="E37" s="21" t="s">
        <v>292</v>
      </c>
      <c r="F37" s="20" t="s">
        <v>267</v>
      </c>
      <c r="G37" s="6">
        <v>38.66</v>
      </c>
      <c r="H37" s="6">
        <v>38.38</v>
      </c>
      <c r="I37" s="6">
        <v>38.66</v>
      </c>
      <c r="J37" s="6">
        <v>38.81</v>
      </c>
      <c r="K37" s="6"/>
      <c r="L37" s="6"/>
      <c r="M37" s="22">
        <f>(G37*$G$4+H37*$H$4+I37*$I$4+J37*$J$4+K37*$K$4+L37*$L$4)</f>
        <v>154.51</v>
      </c>
      <c r="N37" s="22">
        <f>IF(M37&gt;0,M37*-1,-1000)</f>
        <v>-154.51</v>
      </c>
      <c r="O37" s="23">
        <f>IF(M37&gt;0,RANK(N37,N:N),0)</f>
        <v>29</v>
      </c>
    </row>
    <row r="38" spans="1:15" ht="13.5" customHeight="1">
      <c r="A38" s="24">
        <v>325</v>
      </c>
      <c r="B38" s="26" t="s">
        <v>265</v>
      </c>
      <c r="C38" s="26" t="s">
        <v>410</v>
      </c>
      <c r="D38" s="21" t="s">
        <v>291</v>
      </c>
      <c r="E38" s="21" t="s">
        <v>292</v>
      </c>
      <c r="F38" s="20" t="s">
        <v>50</v>
      </c>
      <c r="G38" s="6">
        <v>38.6</v>
      </c>
      <c r="H38" s="6">
        <v>38.55</v>
      </c>
      <c r="I38" s="6">
        <v>38.72</v>
      </c>
      <c r="J38" s="6">
        <v>38.67</v>
      </c>
      <c r="K38" s="6"/>
      <c r="L38" s="6"/>
      <c r="M38" s="22">
        <f>(G38*$G$4+H38*$H$4+I38*$I$4+J38*$J$4+K38*$K$4+L38*$L$4)</f>
        <v>154.54</v>
      </c>
      <c r="N38" s="22">
        <f>IF(M38&gt;0,M38*-1,-1000)</f>
        <v>-154.54</v>
      </c>
      <c r="O38" s="23">
        <f>IF(M38&gt;0,RANK(N38,N:N),0)</f>
        <v>30</v>
      </c>
    </row>
    <row r="39" spans="1:15" ht="13.5" customHeight="1">
      <c r="A39" s="24">
        <v>308</v>
      </c>
      <c r="B39" s="26" t="s">
        <v>265</v>
      </c>
      <c r="C39" s="26" t="s">
        <v>410</v>
      </c>
      <c r="D39" s="21" t="s">
        <v>276</v>
      </c>
      <c r="E39" s="21" t="s">
        <v>277</v>
      </c>
      <c r="F39" s="20" t="s">
        <v>209</v>
      </c>
      <c r="G39" s="6">
        <v>38.29</v>
      </c>
      <c r="H39" s="6">
        <v>38.75</v>
      </c>
      <c r="I39" s="6">
        <v>38.48</v>
      </c>
      <c r="J39" s="6">
        <v>39.03</v>
      </c>
      <c r="K39" s="6"/>
      <c r="L39" s="6"/>
      <c r="M39" s="22">
        <f>(G39*$G$4+H39*$H$4+I39*$I$4+J39*$J$4+K39*$K$4+L39*$L$4)</f>
        <v>154.55</v>
      </c>
      <c r="N39" s="22">
        <f>IF(M39&gt;0,M39*-1,-1000)</f>
        <v>-154.55</v>
      </c>
      <c r="O39" s="23">
        <f>IF(M39&gt;0,RANK(N39,N:N),0)</f>
        <v>31</v>
      </c>
    </row>
    <row r="40" spans="1:15" ht="13.5" customHeight="1">
      <c r="A40" s="24">
        <v>371</v>
      </c>
      <c r="B40" s="26" t="s">
        <v>265</v>
      </c>
      <c r="C40" s="26" t="s">
        <v>410</v>
      </c>
      <c r="D40" s="21" t="s">
        <v>345</v>
      </c>
      <c r="E40" s="21" t="s">
        <v>246</v>
      </c>
      <c r="F40" s="20" t="s">
        <v>209</v>
      </c>
      <c r="G40" s="6">
        <v>38.44</v>
      </c>
      <c r="H40" s="6">
        <v>38.62</v>
      </c>
      <c r="I40" s="6">
        <v>38.51</v>
      </c>
      <c r="J40" s="6">
        <v>39.05</v>
      </c>
      <c r="K40" s="6"/>
      <c r="L40" s="6"/>
      <c r="M40" s="22">
        <f>(G40*$G$4+H40*$H$4+I40*$I$4+J40*$J$4+K40*$K$4+L40*$L$4)</f>
        <v>154.62</v>
      </c>
      <c r="N40" s="22">
        <f>IF(M40&gt;0,M40*-1,-1000)</f>
        <v>-154.62</v>
      </c>
      <c r="O40" s="23">
        <f>IF(M40&gt;0,RANK(N40,N:N),0)</f>
        <v>32</v>
      </c>
    </row>
    <row r="41" spans="1:15" ht="13.5" customHeight="1">
      <c r="A41" s="24">
        <v>334</v>
      </c>
      <c r="B41" s="26" t="s">
        <v>265</v>
      </c>
      <c r="C41" s="26" t="s">
        <v>410</v>
      </c>
      <c r="D41" s="21" t="s">
        <v>303</v>
      </c>
      <c r="E41" s="21" t="s">
        <v>304</v>
      </c>
      <c r="F41" s="20" t="s">
        <v>50</v>
      </c>
      <c r="G41" s="6">
        <v>38.43</v>
      </c>
      <c r="H41" s="6">
        <v>38.8</v>
      </c>
      <c r="I41" s="6">
        <v>38.43</v>
      </c>
      <c r="J41" s="6">
        <v>38.97</v>
      </c>
      <c r="K41" s="6"/>
      <c r="L41" s="6"/>
      <c r="M41" s="22">
        <f>(G41*$G$4+H41*$H$4+I41*$I$4+J41*$J$4+K41*$K$4+L41*$L$4)</f>
        <v>154.63</v>
      </c>
      <c r="N41" s="22">
        <f>IF(M41&gt;0,M41*-1,-1000)</f>
        <v>-154.63</v>
      </c>
      <c r="O41" s="23">
        <f>IF(M41&gt;0,RANK(N41,N:N),0)</f>
        <v>33</v>
      </c>
    </row>
    <row r="42" spans="1:15" ht="13.5" customHeight="1">
      <c r="A42" s="24">
        <v>345</v>
      </c>
      <c r="B42" s="26" t="s">
        <v>265</v>
      </c>
      <c r="C42" s="26" t="s">
        <v>410</v>
      </c>
      <c r="D42" s="21" t="s">
        <v>317</v>
      </c>
      <c r="E42" s="21" t="s">
        <v>318</v>
      </c>
      <c r="F42" s="20" t="s">
        <v>209</v>
      </c>
      <c r="G42" s="6">
        <v>38.41</v>
      </c>
      <c r="H42" s="6">
        <v>38.74</v>
      </c>
      <c r="I42" s="6">
        <v>38.43</v>
      </c>
      <c r="J42" s="6">
        <v>39.05</v>
      </c>
      <c r="K42" s="6"/>
      <c r="L42" s="6"/>
      <c r="M42" s="22">
        <f>(G42*$G$4+H42*$H$4+I42*$I$4+J42*$J$4+K42*$K$4+L42*$L$4)</f>
        <v>154.63</v>
      </c>
      <c r="N42" s="22">
        <f>IF(M42&gt;0,M42*-1,-1000)</f>
        <v>-154.63</v>
      </c>
      <c r="O42" s="23">
        <f>IF(M42&gt;0,RANK(N42,N:N),0)</f>
        <v>33</v>
      </c>
    </row>
    <row r="43" spans="1:15" ht="13.5" customHeight="1">
      <c r="A43" s="24">
        <v>346</v>
      </c>
      <c r="B43" s="26" t="s">
        <v>265</v>
      </c>
      <c r="C43" s="26" t="s">
        <v>410</v>
      </c>
      <c r="D43" s="21" t="s">
        <v>52</v>
      </c>
      <c r="E43" s="21" t="s">
        <v>319</v>
      </c>
      <c r="F43" s="20" t="s">
        <v>54</v>
      </c>
      <c r="G43" s="6">
        <v>38.76</v>
      </c>
      <c r="H43" s="6">
        <v>38.49</v>
      </c>
      <c r="I43" s="6">
        <v>38.6</v>
      </c>
      <c r="J43" s="6">
        <v>38.79</v>
      </c>
      <c r="K43" s="6"/>
      <c r="L43" s="6"/>
      <c r="M43" s="22">
        <f>(G43*$G$4+H43*$H$4+I43*$I$4+J43*$J$4+K43*$K$4+L43*$L$4)</f>
        <v>154.64</v>
      </c>
      <c r="N43" s="22">
        <f>IF(M43&gt;0,M43*-1,-1000)</f>
        <v>-154.64</v>
      </c>
      <c r="O43" s="23">
        <f>IF(M43&gt;0,RANK(N43,N:N),0)</f>
        <v>35</v>
      </c>
    </row>
    <row r="44" spans="1:15" ht="13.5" customHeight="1">
      <c r="A44" s="24">
        <v>350</v>
      </c>
      <c r="B44" s="26" t="s">
        <v>265</v>
      </c>
      <c r="C44" s="26" t="s">
        <v>410</v>
      </c>
      <c r="D44" s="21" t="s">
        <v>313</v>
      </c>
      <c r="E44" s="21" t="s">
        <v>324</v>
      </c>
      <c r="F44" s="20" t="s">
        <v>50</v>
      </c>
      <c r="G44" s="6">
        <v>38.61</v>
      </c>
      <c r="H44" s="6">
        <v>38.52</v>
      </c>
      <c r="I44" s="6">
        <v>38.64</v>
      </c>
      <c r="J44" s="6">
        <v>38.87</v>
      </c>
      <c r="K44" s="6"/>
      <c r="L44" s="6"/>
      <c r="M44" s="22">
        <f>(G44*$G$4+H44*$H$4+I44*$I$4+J44*$J$4+K44*$K$4+L44*$L$4)</f>
        <v>154.64</v>
      </c>
      <c r="N44" s="22">
        <f>IF(M44&gt;0,M44*-1,-1000)</f>
        <v>-154.64</v>
      </c>
      <c r="O44" s="23">
        <f>IF(M44&gt;0,RANK(N44,N:N),0)</f>
        <v>35</v>
      </c>
    </row>
    <row r="45" spans="1:15" ht="13.5" customHeight="1">
      <c r="A45" s="24">
        <v>391</v>
      </c>
      <c r="B45" s="26" t="s">
        <v>265</v>
      </c>
      <c r="C45" s="26" t="s">
        <v>410</v>
      </c>
      <c r="D45" s="21" t="s">
        <v>255</v>
      </c>
      <c r="E45" s="21" t="s">
        <v>365</v>
      </c>
      <c r="F45" s="20" t="s">
        <v>69</v>
      </c>
      <c r="G45" s="6">
        <v>38.43</v>
      </c>
      <c r="H45" s="6">
        <v>38.71</v>
      </c>
      <c r="I45" s="6">
        <v>38.58</v>
      </c>
      <c r="J45" s="6">
        <v>39</v>
      </c>
      <c r="K45" s="6"/>
      <c r="L45" s="6"/>
      <c r="M45" s="22">
        <f>(G45*$G$4+H45*$H$4+I45*$I$4+J45*$J$4+K45*$K$4+L45*$L$4)</f>
        <v>154.72</v>
      </c>
      <c r="N45" s="22">
        <f>IF(M45&gt;0,M45*-1,-1000)</f>
        <v>-154.72</v>
      </c>
      <c r="O45" s="23">
        <f>IF(M45&gt;0,RANK(N45,N:N),0)</f>
        <v>37</v>
      </c>
    </row>
    <row r="46" spans="1:15" ht="13.5" customHeight="1">
      <c r="A46" s="24">
        <v>326</v>
      </c>
      <c r="B46" s="26" t="s">
        <v>265</v>
      </c>
      <c r="C46" s="26" t="s">
        <v>410</v>
      </c>
      <c r="D46" s="21" t="s">
        <v>293</v>
      </c>
      <c r="E46" s="21" t="s">
        <v>214</v>
      </c>
      <c r="F46" s="20" t="s">
        <v>57</v>
      </c>
      <c r="G46" s="6">
        <v>38.39</v>
      </c>
      <c r="H46" s="6">
        <v>38.92</v>
      </c>
      <c r="I46" s="6">
        <v>38.53</v>
      </c>
      <c r="J46" s="6">
        <v>38.92</v>
      </c>
      <c r="K46" s="6"/>
      <c r="L46" s="6"/>
      <c r="M46" s="22">
        <f>(G46*$G$4+H46*$H$4+I46*$I$4+J46*$J$4+K46*$K$4+L46*$L$4)</f>
        <v>154.76</v>
      </c>
      <c r="N46" s="22">
        <f>IF(M46&gt;0,M46*-1,-1000)</f>
        <v>-154.76</v>
      </c>
      <c r="O46" s="23">
        <f>IF(M46&gt;0,RANK(N46,N:N),0)</f>
        <v>38</v>
      </c>
    </row>
    <row r="47" spans="1:15" ht="13.5" customHeight="1">
      <c r="A47" s="24">
        <v>303</v>
      </c>
      <c r="B47" s="26" t="s">
        <v>265</v>
      </c>
      <c r="C47" s="26" t="s">
        <v>410</v>
      </c>
      <c r="D47" s="21" t="s">
        <v>72</v>
      </c>
      <c r="E47" s="21" t="s">
        <v>270</v>
      </c>
      <c r="F47" s="20" t="s">
        <v>57</v>
      </c>
      <c r="G47" s="6">
        <v>38.32</v>
      </c>
      <c r="H47" s="6">
        <v>38.63</v>
      </c>
      <c r="I47" s="6">
        <v>38.74</v>
      </c>
      <c r="J47" s="6">
        <v>39.08</v>
      </c>
      <c r="K47" s="6"/>
      <c r="L47" s="6"/>
      <c r="M47" s="22">
        <f>(G47*$G$4+H47*$H$4+I47*$I$4+J47*$J$4+K47*$K$4+L47*$L$4)</f>
        <v>154.77</v>
      </c>
      <c r="N47" s="22">
        <f>IF(M47&gt;0,M47*-1,-1000)</f>
        <v>-154.77</v>
      </c>
      <c r="O47" s="23">
        <f>IF(M47&gt;0,RANK(N47,N:N),0)</f>
        <v>39</v>
      </c>
    </row>
    <row r="48" spans="1:15" ht="13.5" customHeight="1">
      <c r="A48" s="24">
        <v>302</v>
      </c>
      <c r="B48" s="26" t="s">
        <v>265</v>
      </c>
      <c r="C48" s="26" t="s">
        <v>410</v>
      </c>
      <c r="D48" s="21" t="s">
        <v>268</v>
      </c>
      <c r="E48" s="21" t="s">
        <v>269</v>
      </c>
      <c r="F48" s="20" t="s">
        <v>114</v>
      </c>
      <c r="G48" s="6">
        <v>38.61</v>
      </c>
      <c r="H48" s="6">
        <v>38.61</v>
      </c>
      <c r="I48" s="6">
        <v>38.8</v>
      </c>
      <c r="J48" s="6">
        <v>38.88</v>
      </c>
      <c r="K48" s="6"/>
      <c r="L48" s="6"/>
      <c r="M48" s="22">
        <f>(G48*$G$4+H48*$H$4+I48*$I$4+J48*$J$4+K48*$K$4+L48*$L$4)</f>
        <v>154.9</v>
      </c>
      <c r="N48" s="22">
        <f>IF(M48&gt;0,M48*-1,-1000)</f>
        <v>-154.9</v>
      </c>
      <c r="O48" s="23">
        <f>IF(M48&gt;0,RANK(N48,N:N),0)</f>
        <v>40</v>
      </c>
    </row>
    <row r="49" spans="1:15" ht="13.5" customHeight="1">
      <c r="A49" s="24">
        <v>364</v>
      </c>
      <c r="B49" s="26" t="s">
        <v>265</v>
      </c>
      <c r="C49" s="26" t="s">
        <v>410</v>
      </c>
      <c r="D49" s="21" t="s">
        <v>105</v>
      </c>
      <c r="E49" s="21" t="s">
        <v>106</v>
      </c>
      <c r="F49" s="20" t="s">
        <v>57</v>
      </c>
      <c r="G49" s="6">
        <v>38.64</v>
      </c>
      <c r="H49" s="6">
        <v>38.69</v>
      </c>
      <c r="I49" s="6">
        <v>38.69</v>
      </c>
      <c r="J49" s="6">
        <v>38.92</v>
      </c>
      <c r="K49" s="6"/>
      <c r="L49" s="6"/>
      <c r="M49" s="22">
        <f>(G49*$G$4+H49*$H$4+I49*$I$4+J49*$J$4+K49*$K$4+L49*$L$4)</f>
        <v>154.94</v>
      </c>
      <c r="N49" s="22">
        <f>IF(M49&gt;0,M49*-1,-1000)</f>
        <v>-154.94</v>
      </c>
      <c r="O49" s="23">
        <f>IF(M49&gt;0,RANK(N49,N:N),0)</f>
        <v>41</v>
      </c>
    </row>
    <row r="50" spans="1:15" ht="13.5" customHeight="1">
      <c r="A50" s="24">
        <v>331</v>
      </c>
      <c r="B50" s="26" t="s">
        <v>265</v>
      </c>
      <c r="C50" s="26" t="s">
        <v>410</v>
      </c>
      <c r="D50" s="21" t="s">
        <v>300</v>
      </c>
      <c r="E50" s="21" t="s">
        <v>301</v>
      </c>
      <c r="F50" s="20" t="s">
        <v>100</v>
      </c>
      <c r="G50" s="6">
        <v>38.67</v>
      </c>
      <c r="H50" s="6">
        <v>38.65</v>
      </c>
      <c r="I50" s="6">
        <v>38.68</v>
      </c>
      <c r="J50" s="6">
        <v>39.04</v>
      </c>
      <c r="K50" s="6"/>
      <c r="L50" s="6"/>
      <c r="M50" s="22">
        <f>(G50*$G$4+H50*$H$4+I50*$I$4+J50*$J$4+K50*$K$4+L50*$L$4)</f>
        <v>155.04</v>
      </c>
      <c r="N50" s="22">
        <f>IF(M50&gt;0,M50*-1,-1000)</f>
        <v>-155.04</v>
      </c>
      <c r="O50" s="23">
        <f>IF(M50&gt;0,RANK(N50,N:N),0)</f>
        <v>42</v>
      </c>
    </row>
    <row r="51" spans="1:15" ht="13.5" customHeight="1">
      <c r="A51" s="24">
        <v>393</v>
      </c>
      <c r="B51" s="26" t="s">
        <v>265</v>
      </c>
      <c r="C51" s="26" t="s">
        <v>410</v>
      </c>
      <c r="D51" s="21" t="s">
        <v>367</v>
      </c>
      <c r="E51" s="21" t="s">
        <v>368</v>
      </c>
      <c r="F51" s="20" t="s">
        <v>64</v>
      </c>
      <c r="G51" s="6">
        <v>38.56</v>
      </c>
      <c r="H51" s="6">
        <v>38.65</v>
      </c>
      <c r="I51" s="6">
        <v>38.89</v>
      </c>
      <c r="J51" s="6">
        <v>38.98</v>
      </c>
      <c r="K51" s="6"/>
      <c r="L51" s="6"/>
      <c r="M51" s="22">
        <f>(G51*$G$4+H51*$H$4+I51*$I$4+J51*$J$4+K51*$K$4+L51*$L$4)</f>
        <v>155.08</v>
      </c>
      <c r="N51" s="22">
        <f>IF(M51&gt;0,M51*-1,-1000)</f>
        <v>-155.08</v>
      </c>
      <c r="O51" s="23">
        <f>IF(M51&gt;0,RANK(N51,N:N),0)</f>
        <v>43</v>
      </c>
    </row>
    <row r="52" spans="1:15" ht="13.5" customHeight="1">
      <c r="A52" s="24">
        <v>301</v>
      </c>
      <c r="B52" s="26" t="s">
        <v>265</v>
      </c>
      <c r="C52" s="26" t="s">
        <v>410</v>
      </c>
      <c r="D52" s="21" t="s">
        <v>266</v>
      </c>
      <c r="E52" s="21" t="s">
        <v>187</v>
      </c>
      <c r="F52" s="20" t="s">
        <v>267</v>
      </c>
      <c r="G52" s="6">
        <v>38.55</v>
      </c>
      <c r="H52" s="6">
        <v>38.78</v>
      </c>
      <c r="I52" s="6">
        <v>38.68</v>
      </c>
      <c r="J52" s="6">
        <v>39.15</v>
      </c>
      <c r="K52" s="6"/>
      <c r="L52" s="6"/>
      <c r="M52" s="22">
        <f>(G52*$G$4+H52*$H$4+I52*$I$4+J52*$J$4+K52*$K$4+L52*$L$4)</f>
        <v>155.16</v>
      </c>
      <c r="N52" s="22">
        <f>IF(M52&gt;0,M52*-1,-1000)</f>
        <v>-155.16</v>
      </c>
      <c r="O52" s="23">
        <f>IF(M52&gt;0,RANK(N52,N:N),0)</f>
        <v>44</v>
      </c>
    </row>
    <row r="53" spans="1:15" ht="13.5" customHeight="1">
      <c r="A53" s="24">
        <v>313</v>
      </c>
      <c r="B53" s="26" t="s">
        <v>265</v>
      </c>
      <c r="C53" s="26" t="s">
        <v>410</v>
      </c>
      <c r="D53" s="21" t="s">
        <v>92</v>
      </c>
      <c r="E53" s="21" t="s">
        <v>283</v>
      </c>
      <c r="F53" s="20" t="s">
        <v>50</v>
      </c>
      <c r="G53" s="6">
        <v>38.37</v>
      </c>
      <c r="H53" s="6">
        <v>38.9</v>
      </c>
      <c r="I53" s="6">
        <v>38.79</v>
      </c>
      <c r="J53" s="6">
        <v>39.14</v>
      </c>
      <c r="K53" s="6"/>
      <c r="L53" s="6"/>
      <c r="M53" s="22">
        <f>(G53*$G$4+H53*$H$4+I53*$I$4+J53*$J$4+K53*$K$4+L53*$L$4)</f>
        <v>155.2</v>
      </c>
      <c r="N53" s="22">
        <f>IF(M53&gt;0,M53*-1,-1000)</f>
        <v>-155.2</v>
      </c>
      <c r="O53" s="23">
        <f>IF(M53&gt;0,RANK(N53,N:N),0)</f>
        <v>45</v>
      </c>
    </row>
    <row r="54" spans="1:15" ht="13.5" customHeight="1">
      <c r="A54" s="24">
        <v>335</v>
      </c>
      <c r="B54" s="26" t="s">
        <v>265</v>
      </c>
      <c r="C54" s="26" t="s">
        <v>410</v>
      </c>
      <c r="D54" s="21" t="s">
        <v>98</v>
      </c>
      <c r="E54" s="21" t="s">
        <v>305</v>
      </c>
      <c r="F54" s="20" t="s">
        <v>100</v>
      </c>
      <c r="G54" s="6">
        <v>38.69</v>
      </c>
      <c r="H54" s="6">
        <v>38.78</v>
      </c>
      <c r="I54" s="6">
        <v>38.77</v>
      </c>
      <c r="J54" s="6">
        <v>38.99</v>
      </c>
      <c r="K54" s="6"/>
      <c r="L54" s="6"/>
      <c r="M54" s="22">
        <f>(G54*$G$4+H54*$H$4+I54*$I$4+J54*$J$4+K54*$K$4+L54*$L$4)</f>
        <v>155.23</v>
      </c>
      <c r="N54" s="22">
        <f>IF(M54&gt;0,M54*-1,-1000)</f>
        <v>-155.23</v>
      </c>
      <c r="O54" s="23">
        <f>IF(M54&gt;0,RANK(N54,N:N),0)</f>
        <v>46</v>
      </c>
    </row>
    <row r="55" spans="1:15" ht="13.5" customHeight="1">
      <c r="A55" s="24">
        <v>310</v>
      </c>
      <c r="B55" s="26" t="s">
        <v>265</v>
      </c>
      <c r="C55" s="26" t="s">
        <v>410</v>
      </c>
      <c r="D55" s="21" t="s">
        <v>278</v>
      </c>
      <c r="E55" s="21" t="s">
        <v>279</v>
      </c>
      <c r="F55" s="20" t="s">
        <v>416</v>
      </c>
      <c r="G55" s="6">
        <v>38.41</v>
      </c>
      <c r="H55" s="6">
        <v>38.91</v>
      </c>
      <c r="I55" s="6">
        <v>38.73</v>
      </c>
      <c r="J55" s="6">
        <v>39.2</v>
      </c>
      <c r="K55" s="6"/>
      <c r="L55" s="6"/>
      <c r="M55" s="22">
        <f>(G55*$G$4+H55*$H$4+I55*$I$4+J55*$J$4+K55*$K$4+L55*$L$4)</f>
        <v>155.25</v>
      </c>
      <c r="N55" s="22">
        <f>IF(M55&gt;0,M55*-1,-1000)</f>
        <v>-155.25</v>
      </c>
      <c r="O55" s="23">
        <f>IF(M55&gt;0,RANK(N55,N:N),0)</f>
        <v>47</v>
      </c>
    </row>
    <row r="56" spans="1:15" ht="13.5" customHeight="1">
      <c r="A56" s="24">
        <v>347</v>
      </c>
      <c r="B56" s="26" t="s">
        <v>265</v>
      </c>
      <c r="C56" s="26" t="s">
        <v>410</v>
      </c>
      <c r="D56" s="21" t="s">
        <v>320</v>
      </c>
      <c r="E56" s="21" t="s">
        <v>68</v>
      </c>
      <c r="F56" s="20" t="s">
        <v>100</v>
      </c>
      <c r="G56" s="6">
        <v>38.62</v>
      </c>
      <c r="H56" s="6">
        <v>38.73</v>
      </c>
      <c r="I56" s="6">
        <v>38.69</v>
      </c>
      <c r="J56" s="6">
        <v>39.21</v>
      </c>
      <c r="K56" s="6"/>
      <c r="L56" s="6"/>
      <c r="M56" s="22">
        <f>(G56*$G$4+H56*$H$4+I56*$I$4+J56*$J$4+K56*$K$4+L56*$L$4)</f>
        <v>155.25</v>
      </c>
      <c r="N56" s="22">
        <f>IF(M56&gt;0,M56*-1,-1000)</f>
        <v>-155.25</v>
      </c>
      <c r="O56" s="23">
        <f>IF(M56&gt;0,RANK(N56,N:N),0)</f>
        <v>47</v>
      </c>
    </row>
    <row r="57" spans="1:15" ht="13.5" customHeight="1">
      <c r="A57" s="24">
        <v>309</v>
      </c>
      <c r="B57" s="26" t="s">
        <v>265</v>
      </c>
      <c r="C57" s="26" t="s">
        <v>410</v>
      </c>
      <c r="D57" s="21" t="s">
        <v>120</v>
      </c>
      <c r="E57" s="21" t="s">
        <v>61</v>
      </c>
      <c r="F57" s="20" t="s">
        <v>50</v>
      </c>
      <c r="G57" s="6">
        <v>38.57</v>
      </c>
      <c r="H57" s="6">
        <v>38.76</v>
      </c>
      <c r="I57" s="6">
        <v>38.86</v>
      </c>
      <c r="J57" s="6">
        <v>39.18</v>
      </c>
      <c r="K57" s="6"/>
      <c r="L57" s="6"/>
      <c r="M57" s="22">
        <f>(G57*$G$4+H57*$H$4+I57*$I$4+J57*$J$4+K57*$K$4+L57*$L$4)</f>
        <v>155.37</v>
      </c>
      <c r="N57" s="22">
        <f>IF(M57&gt;0,M57*-1,-1000)</f>
        <v>-155.37</v>
      </c>
      <c r="O57" s="23">
        <f>IF(M57&gt;0,RANK(N57,N:N),0)</f>
        <v>49</v>
      </c>
    </row>
    <row r="58" spans="1:15" ht="13.5" customHeight="1">
      <c r="A58" s="24">
        <v>338</v>
      </c>
      <c r="B58" s="26" t="s">
        <v>265</v>
      </c>
      <c r="C58" s="26" t="s">
        <v>410</v>
      </c>
      <c r="D58" s="21" t="s">
        <v>309</v>
      </c>
      <c r="E58" s="21" t="s">
        <v>96</v>
      </c>
      <c r="F58" s="20" t="s">
        <v>64</v>
      </c>
      <c r="G58" s="6">
        <v>38.74</v>
      </c>
      <c r="H58" s="6">
        <v>38.77</v>
      </c>
      <c r="I58" s="6">
        <v>38.88</v>
      </c>
      <c r="J58" s="6">
        <v>39.08</v>
      </c>
      <c r="K58" s="6"/>
      <c r="L58" s="6"/>
      <c r="M58" s="22">
        <f>(G58*$G$4+H58*$H$4+I58*$I$4+J58*$J$4+K58*$K$4+L58*$L$4)</f>
        <v>155.47</v>
      </c>
      <c r="N58" s="22">
        <f>IF(M58&gt;0,M58*-1,-1000)</f>
        <v>-155.47</v>
      </c>
      <c r="O58" s="23">
        <f>IF(M58&gt;0,RANK(N58,N:N),0)</f>
        <v>50</v>
      </c>
    </row>
    <row r="59" spans="1:15" ht="13.5" customHeight="1">
      <c r="A59" s="24">
        <v>336</v>
      </c>
      <c r="B59" s="26" t="s">
        <v>265</v>
      </c>
      <c r="C59" s="26" t="s">
        <v>410</v>
      </c>
      <c r="D59" s="21" t="s">
        <v>306</v>
      </c>
      <c r="E59" s="21" t="s">
        <v>264</v>
      </c>
      <c r="F59" s="20" t="s">
        <v>100</v>
      </c>
      <c r="G59" s="6">
        <v>38.62</v>
      </c>
      <c r="H59" s="6">
        <v>38.98</v>
      </c>
      <c r="I59" s="6">
        <v>38.79</v>
      </c>
      <c r="J59" s="6">
        <v>39.31</v>
      </c>
      <c r="K59" s="6"/>
      <c r="L59" s="6"/>
      <c r="M59" s="22">
        <f>(G59*$G$4+H59*$H$4+I59*$I$4+J59*$J$4+K59*$K$4+L59*$L$4)</f>
        <v>155.7</v>
      </c>
      <c r="N59" s="22">
        <f>IF(M59&gt;0,M59*-1,-1000)</f>
        <v>-155.7</v>
      </c>
      <c r="O59" s="23">
        <f>IF(M59&gt;0,RANK(N59,N:N),0)</f>
        <v>51</v>
      </c>
    </row>
    <row r="60" spans="1:15" ht="13.5" customHeight="1">
      <c r="A60" s="24">
        <v>411</v>
      </c>
      <c r="B60" s="26" t="s">
        <v>265</v>
      </c>
      <c r="C60" s="26" t="s">
        <v>410</v>
      </c>
      <c r="D60" s="21" t="s">
        <v>377</v>
      </c>
      <c r="E60" s="21" t="s">
        <v>73</v>
      </c>
      <c r="F60" s="20" t="s">
        <v>54</v>
      </c>
      <c r="G60" s="6">
        <v>38.93</v>
      </c>
      <c r="H60" s="6">
        <v>38.93</v>
      </c>
      <c r="I60" s="6">
        <v>39.11</v>
      </c>
      <c r="J60" s="6">
        <v>39.48</v>
      </c>
      <c r="K60" s="6"/>
      <c r="L60" s="6"/>
      <c r="M60" s="22">
        <f>(G60*$G$4+H60*$H$4+I60*$I$4+J60*$J$4+K60*$K$4+L60*$L$4)</f>
        <v>156.45</v>
      </c>
      <c r="N60" s="22">
        <f>IF(M60&gt;0,M60*-1,-1000)</f>
        <v>-156.45</v>
      </c>
      <c r="O60" s="23">
        <f>IF(M60&gt;0,RANK(N60,N:N),0)</f>
        <v>52</v>
      </c>
    </row>
    <row r="61" spans="1:15" ht="13.5" customHeight="1">
      <c r="A61" s="24">
        <v>382</v>
      </c>
      <c r="B61" s="26" t="s">
        <v>265</v>
      </c>
      <c r="C61" s="26" t="s">
        <v>410</v>
      </c>
      <c r="D61" s="21" t="s">
        <v>356</v>
      </c>
      <c r="E61" s="21" t="s">
        <v>357</v>
      </c>
      <c r="F61" s="20" t="s">
        <v>64</v>
      </c>
      <c r="G61" s="6">
        <v>38.82</v>
      </c>
      <c r="H61" s="6">
        <v>39.37</v>
      </c>
      <c r="I61" s="6">
        <v>38.76</v>
      </c>
      <c r="J61" s="6">
        <v>39.58</v>
      </c>
      <c r="K61" s="6"/>
      <c r="L61" s="6"/>
      <c r="M61" s="22">
        <f>(G61*$G$4+H61*$H$4+I61*$I$4+J61*$J$4+K61*$K$4+L61*$L$4)</f>
        <v>156.53</v>
      </c>
      <c r="N61" s="22">
        <f>IF(M61&gt;0,M61*-1,-1000)</f>
        <v>-156.53</v>
      </c>
      <c r="O61" s="23">
        <f>IF(M61&gt;0,RANK(N61,N:N),0)</f>
        <v>53</v>
      </c>
    </row>
    <row r="62" spans="1:15" ht="13.5" customHeight="1">
      <c r="A62" s="24">
        <v>420</v>
      </c>
      <c r="B62" s="26" t="s">
        <v>265</v>
      </c>
      <c r="C62" s="26" t="s">
        <v>410</v>
      </c>
      <c r="D62" s="21" t="s">
        <v>461</v>
      </c>
      <c r="E62" s="21" t="s">
        <v>99</v>
      </c>
      <c r="F62" s="20" t="s">
        <v>100</v>
      </c>
      <c r="G62" s="6">
        <v>39.61</v>
      </c>
      <c r="H62" s="6">
        <v>39.75</v>
      </c>
      <c r="I62" s="6">
        <v>39.11</v>
      </c>
      <c r="J62" s="6">
        <v>39.6</v>
      </c>
      <c r="K62" s="6"/>
      <c r="L62" s="6"/>
      <c r="M62" s="22">
        <f>(G62*$G$4+H62*$H$4+I62*$I$4+J62*$J$4+K62*$K$4+L62*$L$4)</f>
        <v>158.07</v>
      </c>
      <c r="N62" s="22">
        <f>IF(M62&gt;0,M62*-1,-1000)</f>
        <v>-158.07</v>
      </c>
      <c r="O62" s="23">
        <f>IF(M62&gt;0,RANK(N62,N:N),0)</f>
        <v>54</v>
      </c>
    </row>
    <row r="63" spans="1:15" ht="13.5" customHeight="1">
      <c r="A63" s="24">
        <v>329</v>
      </c>
      <c r="B63" s="26" t="s">
        <v>265</v>
      </c>
      <c r="C63" s="26" t="s">
        <v>410</v>
      </c>
      <c r="D63" s="21" t="s">
        <v>105</v>
      </c>
      <c r="E63" s="21" t="s">
        <v>298</v>
      </c>
      <c r="F63" s="20" t="s">
        <v>57</v>
      </c>
      <c r="G63" s="6">
        <v>39.59</v>
      </c>
      <c r="H63" s="6">
        <v>39.66</v>
      </c>
      <c r="I63" s="6">
        <v>39.42</v>
      </c>
      <c r="J63" s="6">
        <v>39.67</v>
      </c>
      <c r="K63" s="6"/>
      <c r="L63" s="6"/>
      <c r="M63" s="22">
        <f>(G63*$G$4+H63*$H$4+I63*$I$4+J63*$J$4+K63*$K$4+L63*$L$4)</f>
        <v>158.34</v>
      </c>
      <c r="N63" s="22">
        <f>IF(M63&gt;0,M63*-1,-1000)</f>
        <v>-158.34</v>
      </c>
      <c r="O63" s="23">
        <f>IF(M63&gt;0,RANK(N63,N:N),0)</f>
        <v>55</v>
      </c>
    </row>
  </sheetData>
  <autoFilter ref="A8:P63"/>
  <printOptions/>
  <pageMargins left="0.3937007874015748" right="0.1968503937007874" top="0.51" bottom="0.5511811023622047" header="0.15748031496062992"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11.xml><?xml version="1.0" encoding="utf-8"?>
<worksheet xmlns="http://schemas.openxmlformats.org/spreadsheetml/2006/main" xmlns:r="http://schemas.openxmlformats.org/officeDocument/2006/relationships">
  <sheetPr codeName="Tabelle16">
    <pageSetUpPr fitToPage="1"/>
  </sheetPr>
  <dimension ref="A1:P18"/>
  <sheetViews>
    <sheetView zoomScale="75" zoomScaleNormal="75" workbookViewId="0" topLeftCell="A1">
      <pane xSplit="5" ySplit="7" topLeftCell="F8" activePane="bottomRight" state="frozen"/>
      <selection pane="topLeft" activeCell="A1" sqref="A1"/>
      <selection pane="topRight" activeCell="F1" sqref="F1"/>
      <selection pane="bottomLeft" activeCell="A8" sqref="A8"/>
      <selection pane="bottomRight" activeCell="C9" sqref="C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25" customWidth="1"/>
  </cols>
  <sheetData>
    <row r="1" spans="1:16" s="9" customFormat="1" ht="30">
      <c r="A1" s="16" t="s">
        <v>46</v>
      </c>
      <c r="B1" s="16"/>
      <c r="C1" s="16"/>
      <c r="D1" s="17"/>
      <c r="E1" s="7"/>
      <c r="F1" s="7"/>
      <c r="G1" s="7"/>
      <c r="H1" s="7"/>
      <c r="I1" s="7"/>
      <c r="J1" s="7"/>
      <c r="K1" s="7"/>
      <c r="L1" s="7"/>
      <c r="M1" s="7"/>
      <c r="N1" s="7"/>
      <c r="O1" s="18"/>
      <c r="P1" s="25"/>
    </row>
    <row r="2" spans="1:16" s="9" customFormat="1" ht="30">
      <c r="A2" s="16" t="s">
        <v>30</v>
      </c>
      <c r="B2" s="16"/>
      <c r="C2" s="16"/>
      <c r="D2" s="19"/>
      <c r="E2" s="7"/>
      <c r="F2" s="7"/>
      <c r="G2" s="7"/>
      <c r="H2" s="7"/>
      <c r="I2" s="7"/>
      <c r="J2" s="7"/>
      <c r="K2" s="7"/>
      <c r="L2" s="7"/>
      <c r="M2" s="7"/>
      <c r="N2" s="7"/>
      <c r="O2" s="18"/>
      <c r="P2" s="25"/>
    </row>
    <row r="3" spans="4:16" s="9" customFormat="1" ht="9.75" customHeight="1">
      <c r="D3" s="10"/>
      <c r="O3" s="11"/>
      <c r="P3" s="25"/>
    </row>
    <row r="4" spans="1:13" ht="15" customHeight="1">
      <c r="A4" s="8" t="s">
        <v>26</v>
      </c>
      <c r="B4" s="13"/>
      <c r="C4" s="13"/>
      <c r="D4" s="12"/>
      <c r="E4" s="13"/>
      <c r="F4" s="13"/>
      <c r="G4" s="31">
        <v>1</v>
      </c>
      <c r="H4" s="31">
        <v>1</v>
      </c>
      <c r="I4" s="31">
        <v>1</v>
      </c>
      <c r="J4" s="31">
        <v>1</v>
      </c>
      <c r="K4" s="31">
        <v>0</v>
      </c>
      <c r="L4" s="34">
        <v>0</v>
      </c>
      <c r="M4" s="7"/>
    </row>
    <row r="5" spans="1:12" ht="16.5" customHeight="1">
      <c r="A5" s="15" t="s">
        <v>1</v>
      </c>
      <c r="B5" s="17"/>
      <c r="C5" s="17"/>
      <c r="D5" s="7"/>
      <c r="E5" s="7"/>
      <c r="F5" s="7"/>
      <c r="G5" s="32">
        <f>MIN(G9:G18)</f>
        <v>38</v>
      </c>
      <c r="H5" s="32">
        <f>MIN(H9:H18)</f>
        <v>38.04</v>
      </c>
      <c r="I5" s="32">
        <f>MIN(I9:I18)</f>
        <v>38.22</v>
      </c>
      <c r="J5" s="32">
        <f>MIN(J9:J18)</f>
        <v>38.47</v>
      </c>
      <c r="K5" s="32">
        <f>MIN(K9:K18)</f>
        <v>0</v>
      </c>
      <c r="L5" s="35">
        <f>MIN(L9:L18)</f>
        <v>0</v>
      </c>
    </row>
    <row r="6" spans="1:12" ht="18" customHeight="1">
      <c r="A6" s="15"/>
      <c r="B6" s="17"/>
      <c r="C6" s="17"/>
      <c r="D6" s="7"/>
      <c r="E6" s="7"/>
      <c r="F6" s="7"/>
      <c r="G6" s="33"/>
      <c r="H6" s="33"/>
      <c r="I6" s="33"/>
      <c r="J6" s="33"/>
      <c r="K6" s="33"/>
      <c r="L6" s="36"/>
    </row>
    <row r="7" spans="1:16" s="1" customFormat="1" ht="38.25">
      <c r="A7" s="27" t="s">
        <v>2</v>
      </c>
      <c r="B7" s="28" t="s">
        <v>23</v>
      </c>
      <c r="C7" s="28" t="s">
        <v>24</v>
      </c>
      <c r="D7" s="29" t="s">
        <v>3</v>
      </c>
      <c r="E7" s="4" t="s">
        <v>4</v>
      </c>
      <c r="F7" s="4" t="s">
        <v>5</v>
      </c>
      <c r="G7" s="4" t="s">
        <v>6</v>
      </c>
      <c r="H7" s="4" t="s">
        <v>7</v>
      </c>
      <c r="I7" s="5" t="s">
        <v>8</v>
      </c>
      <c r="J7" s="5" t="s">
        <v>13</v>
      </c>
      <c r="K7" s="5" t="s">
        <v>9</v>
      </c>
      <c r="L7" s="5" t="s">
        <v>16</v>
      </c>
      <c r="M7" s="30" t="s">
        <v>10</v>
      </c>
      <c r="N7" s="4"/>
      <c r="O7" s="37" t="s">
        <v>11</v>
      </c>
      <c r="P7" s="38" t="s">
        <v>25</v>
      </c>
    </row>
    <row r="8" spans="1:12" ht="22.5" customHeight="1">
      <c r="A8" s="9"/>
      <c r="B8" s="9"/>
      <c r="C8" s="9"/>
      <c r="D8" s="10"/>
      <c r="E8" s="9"/>
      <c r="F8" s="9"/>
      <c r="G8" s="14"/>
      <c r="H8" s="14"/>
      <c r="I8" s="14"/>
      <c r="J8" s="14"/>
      <c r="K8" s="14"/>
      <c r="L8" s="14"/>
    </row>
    <row r="9" spans="1:15" ht="13.5" customHeight="1">
      <c r="A9" s="24">
        <v>508</v>
      </c>
      <c r="B9" s="26" t="s">
        <v>382</v>
      </c>
      <c r="C9" s="26" t="s">
        <v>410</v>
      </c>
      <c r="D9" s="21" t="s">
        <v>388</v>
      </c>
      <c r="E9" s="21" t="s">
        <v>180</v>
      </c>
      <c r="F9" s="20" t="s">
        <v>84</v>
      </c>
      <c r="G9" s="6">
        <v>38.12</v>
      </c>
      <c r="H9" s="6">
        <v>38.08</v>
      </c>
      <c r="I9" s="6">
        <v>38.29</v>
      </c>
      <c r="J9" s="6">
        <v>38.47</v>
      </c>
      <c r="K9" s="6"/>
      <c r="L9" s="6"/>
      <c r="M9" s="22">
        <f>(G9*$G$4+H9*$H$4+I9*$I$4+J9*$J$4+K9*$K$4+L9*$L$4)</f>
        <v>152.96</v>
      </c>
      <c r="N9" s="22">
        <f>IF(M9&gt;0,M9*-1,-1000)</f>
        <v>-152.96</v>
      </c>
      <c r="O9" s="23">
        <f>IF(M9&gt;0,RANK(N9,N:N),0)</f>
        <v>1</v>
      </c>
    </row>
    <row r="10" spans="1:15" ht="13.5" customHeight="1">
      <c r="A10" s="24">
        <v>502</v>
      </c>
      <c r="B10" s="26" t="s">
        <v>382</v>
      </c>
      <c r="C10" s="26" t="s">
        <v>410</v>
      </c>
      <c r="D10" s="21" t="s">
        <v>383</v>
      </c>
      <c r="E10" s="21" t="s">
        <v>169</v>
      </c>
      <c r="F10" s="20" t="s">
        <v>69</v>
      </c>
      <c r="G10" s="6">
        <v>38.19</v>
      </c>
      <c r="H10" s="6">
        <v>38.13</v>
      </c>
      <c r="I10" s="6">
        <v>38.31</v>
      </c>
      <c r="J10" s="6">
        <v>38.56</v>
      </c>
      <c r="K10" s="6"/>
      <c r="L10" s="6"/>
      <c r="M10" s="22">
        <f>(G10*$G$4+H10*$H$4+I10*$I$4+J10*$J$4+K10*$K$4+L10*$L$4)</f>
        <v>153.19</v>
      </c>
      <c r="N10" s="22">
        <f>IF(M10&gt;0,M10*-1,-1000)</f>
        <v>-153.19</v>
      </c>
      <c r="O10" s="23">
        <f>IF(M10&gt;0,RANK(N10,N:N),0)</f>
        <v>2</v>
      </c>
    </row>
    <row r="11" spans="1:15" ht="13.5" customHeight="1">
      <c r="A11" s="24">
        <v>513</v>
      </c>
      <c r="B11" s="26" t="s">
        <v>382</v>
      </c>
      <c r="C11" s="26" t="s">
        <v>410</v>
      </c>
      <c r="D11" s="21" t="s">
        <v>175</v>
      </c>
      <c r="E11" s="21" t="s">
        <v>394</v>
      </c>
      <c r="F11" s="20" t="s">
        <v>416</v>
      </c>
      <c r="G11" s="6">
        <v>38.35</v>
      </c>
      <c r="H11" s="6">
        <v>38.04</v>
      </c>
      <c r="I11" s="6">
        <v>38.22</v>
      </c>
      <c r="J11" s="6">
        <v>38.59</v>
      </c>
      <c r="K11" s="6"/>
      <c r="L11" s="6"/>
      <c r="M11" s="22">
        <f>(G11*$G$4+H11*$H$4+I11*$I$4+J11*$J$4+K11*$K$4+L11*$L$4)</f>
        <v>153.2</v>
      </c>
      <c r="N11" s="22">
        <f>IF(M11&gt;0,M11*-1,-1000)</f>
        <v>-153.2</v>
      </c>
      <c r="O11" s="23">
        <f>IF(M11&gt;0,RANK(N11,N:N),0)</f>
        <v>3</v>
      </c>
    </row>
    <row r="12" spans="1:15" ht="13.5" customHeight="1">
      <c r="A12" s="24">
        <v>511</v>
      </c>
      <c r="B12" s="26" t="s">
        <v>382</v>
      </c>
      <c r="C12" s="26" t="s">
        <v>410</v>
      </c>
      <c r="D12" s="21" t="s">
        <v>390</v>
      </c>
      <c r="E12" s="21" t="s">
        <v>391</v>
      </c>
      <c r="F12" s="20" t="s">
        <v>69</v>
      </c>
      <c r="G12" s="6">
        <v>38</v>
      </c>
      <c r="H12" s="6">
        <v>38.26</v>
      </c>
      <c r="I12" s="6">
        <v>38.45</v>
      </c>
      <c r="J12" s="6">
        <v>38.59</v>
      </c>
      <c r="K12" s="6"/>
      <c r="L12" s="6"/>
      <c r="M12" s="22">
        <f>(G12*$G$4+H12*$H$4+I12*$I$4+J12*$J$4+K12*$K$4+L12*$L$4)</f>
        <v>153.3</v>
      </c>
      <c r="N12" s="22">
        <f>IF(M12&gt;0,M12*-1,-1000)</f>
        <v>-153.3</v>
      </c>
      <c r="O12" s="23">
        <f>IF(M12&gt;0,RANK(N12,N:N),0)</f>
        <v>4</v>
      </c>
    </row>
    <row r="13" spans="1:15" ht="13.5" customHeight="1">
      <c r="A13" s="24">
        <v>510</v>
      </c>
      <c r="B13" s="26" t="s">
        <v>382</v>
      </c>
      <c r="C13" s="26" t="s">
        <v>410</v>
      </c>
      <c r="D13" s="21" t="s">
        <v>387</v>
      </c>
      <c r="E13" s="21" t="s">
        <v>233</v>
      </c>
      <c r="F13" s="20" t="s">
        <v>416</v>
      </c>
      <c r="G13" s="6">
        <v>38.02</v>
      </c>
      <c r="H13" s="6">
        <v>38.42</v>
      </c>
      <c r="I13" s="6">
        <v>38.32</v>
      </c>
      <c r="J13" s="6">
        <v>38.76</v>
      </c>
      <c r="K13" s="6"/>
      <c r="L13" s="6"/>
      <c r="M13" s="22">
        <f>(G13*$G$4+H13*$H$4+I13*$I$4+J13*$J$4+K13*$K$4+L13*$L$4)</f>
        <v>153.52</v>
      </c>
      <c r="N13" s="22">
        <f>IF(M13&gt;0,M13*-1,-1000)</f>
        <v>-153.52</v>
      </c>
      <c r="O13" s="23">
        <f>IF(M13&gt;0,RANK(N13,N:N),0)</f>
        <v>5</v>
      </c>
    </row>
    <row r="14" spans="1:15" ht="13.5" customHeight="1">
      <c r="A14" s="24">
        <v>506</v>
      </c>
      <c r="B14" s="26" t="s">
        <v>382</v>
      </c>
      <c r="C14" s="26" t="s">
        <v>410</v>
      </c>
      <c r="D14" s="21" t="s">
        <v>387</v>
      </c>
      <c r="E14" s="21" t="s">
        <v>229</v>
      </c>
      <c r="F14" s="20" t="s">
        <v>416</v>
      </c>
      <c r="G14" s="6">
        <v>38.27</v>
      </c>
      <c r="H14" s="6">
        <v>38.37</v>
      </c>
      <c r="I14" s="6">
        <v>38.38</v>
      </c>
      <c r="J14" s="6">
        <v>38.8</v>
      </c>
      <c r="K14" s="6"/>
      <c r="L14" s="6"/>
      <c r="M14" s="22">
        <f>(G14*$G$4+H14*$H$4+I14*$I$4+J14*$J$4+K14*$K$4+L14*$L$4)</f>
        <v>153.82</v>
      </c>
      <c r="N14" s="22">
        <f>IF(M14&gt;0,M14*-1,-1000)</f>
        <v>-153.82</v>
      </c>
      <c r="O14" s="23">
        <f>IF(M14&gt;0,RANK(N14,N:N),0)</f>
        <v>6</v>
      </c>
    </row>
    <row r="15" spans="1:15" ht="13.5" customHeight="1">
      <c r="A15" s="24">
        <v>504</v>
      </c>
      <c r="B15" s="26" t="s">
        <v>382</v>
      </c>
      <c r="C15" s="26" t="s">
        <v>410</v>
      </c>
      <c r="D15" s="21" t="s">
        <v>278</v>
      </c>
      <c r="E15" s="21" t="s">
        <v>385</v>
      </c>
      <c r="F15" s="20" t="s">
        <v>416</v>
      </c>
      <c r="G15" s="6">
        <v>38.24</v>
      </c>
      <c r="H15" s="6">
        <v>38.46</v>
      </c>
      <c r="I15" s="6">
        <v>38.31</v>
      </c>
      <c r="J15" s="6">
        <v>39.01</v>
      </c>
      <c r="K15" s="6"/>
      <c r="L15" s="6"/>
      <c r="M15" s="22">
        <f>(G15*$G$4+H15*$H$4+I15*$I$4+J15*$J$4+K15*$K$4+L15*$L$4)</f>
        <v>154.02</v>
      </c>
      <c r="N15" s="22">
        <f>IF(M15&gt;0,M15*-1,-1000)</f>
        <v>-154.02</v>
      </c>
      <c r="O15" s="23">
        <f>IF(M15&gt;0,RANK(N15,N:N),0)</f>
        <v>7</v>
      </c>
    </row>
    <row r="16" spans="1:15" ht="13.5" customHeight="1">
      <c r="A16" s="24">
        <v>505</v>
      </c>
      <c r="B16" s="26" t="s">
        <v>382</v>
      </c>
      <c r="C16" s="26" t="s">
        <v>410</v>
      </c>
      <c r="D16" s="21" t="s">
        <v>95</v>
      </c>
      <c r="E16" s="21" t="s">
        <v>386</v>
      </c>
      <c r="F16" s="20" t="s">
        <v>97</v>
      </c>
      <c r="G16" s="6">
        <v>38.53</v>
      </c>
      <c r="H16" s="6">
        <v>38.34</v>
      </c>
      <c r="I16" s="6">
        <v>38.44</v>
      </c>
      <c r="J16" s="6">
        <v>38.75</v>
      </c>
      <c r="K16" s="6"/>
      <c r="L16" s="6"/>
      <c r="M16" s="22">
        <f>(G16*$G$4+H16*$H$4+I16*$I$4+J16*$J$4+K16*$K$4+L16*$L$4)</f>
        <v>154.06</v>
      </c>
      <c r="N16" s="22">
        <f>IF(M16&gt;0,M16*-1,-1000)</f>
        <v>-154.06</v>
      </c>
      <c r="O16" s="23">
        <f>IF(M16&gt;0,RANK(N16,N:N),0)</f>
        <v>8</v>
      </c>
    </row>
    <row r="17" spans="1:15" ht="13.5" customHeight="1">
      <c r="A17" s="24">
        <v>514</v>
      </c>
      <c r="B17" s="26" t="s">
        <v>382</v>
      </c>
      <c r="C17" s="26" t="s">
        <v>410</v>
      </c>
      <c r="D17" s="21" t="s">
        <v>354</v>
      </c>
      <c r="E17" s="21" t="s">
        <v>355</v>
      </c>
      <c r="F17" s="20" t="s">
        <v>57</v>
      </c>
      <c r="G17" s="6">
        <v>38.41</v>
      </c>
      <c r="H17" s="6">
        <v>38.4</v>
      </c>
      <c r="I17" s="6">
        <v>38.79</v>
      </c>
      <c r="J17" s="6">
        <v>38.71</v>
      </c>
      <c r="K17" s="6"/>
      <c r="L17" s="6"/>
      <c r="M17" s="22">
        <f>(G17*$G$4+H17*$H$4+I17*$I$4+J17*$J$4+K17*$K$4+L17*$L$4)</f>
        <v>154.31</v>
      </c>
      <c r="N17" s="22">
        <f>IF(M17&gt;0,M17*-1,-1000)</f>
        <v>-154.31</v>
      </c>
      <c r="O17" s="23">
        <f>IF(M17&gt;0,RANK(N17,N:N),0)</f>
        <v>9</v>
      </c>
    </row>
    <row r="18" spans="1:15" ht="13.5" customHeight="1">
      <c r="A18" s="24">
        <v>512</v>
      </c>
      <c r="B18" s="26" t="s">
        <v>382</v>
      </c>
      <c r="C18" s="26" t="s">
        <v>410</v>
      </c>
      <c r="D18" s="21" t="s">
        <v>392</v>
      </c>
      <c r="E18" s="21" t="s">
        <v>393</v>
      </c>
      <c r="F18" s="20" t="s">
        <v>57</v>
      </c>
      <c r="G18" s="6">
        <v>38.05</v>
      </c>
      <c r="H18" s="6">
        <v>38.81</v>
      </c>
      <c r="I18" s="6">
        <v>38.4</v>
      </c>
      <c r="J18" s="6">
        <v>39.06</v>
      </c>
      <c r="K18" s="6"/>
      <c r="L18" s="6"/>
      <c r="M18" s="22">
        <f>(G18*$G$4+H18*$H$4+I18*$I$4+J18*$J$4+K18*$K$4+L18*$L$4)</f>
        <v>154.32</v>
      </c>
      <c r="N18" s="22">
        <f>IF(M18&gt;0,M18*-1,-1000)</f>
        <v>-154.32</v>
      </c>
      <c r="O18" s="23">
        <f>IF(M18&gt;0,RANK(N18,N:N),0)</f>
        <v>10</v>
      </c>
    </row>
  </sheetData>
  <autoFilter ref="A8:P18"/>
  <printOptions/>
  <pageMargins left="0.3937007874015748" right="0.1968503937007874" top="0.57" bottom="0.5511811023622047" header="0.35"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2.xml><?xml version="1.0" encoding="utf-8"?>
<worksheet xmlns="http://schemas.openxmlformats.org/spreadsheetml/2006/main" xmlns:r="http://schemas.openxmlformats.org/officeDocument/2006/relationships">
  <sheetPr codeName="Tabelle12">
    <pageSetUpPr fitToPage="1"/>
  </sheetPr>
  <dimension ref="A1:P36"/>
  <sheetViews>
    <sheetView tabSelected="1" zoomScale="75" zoomScaleNormal="75" workbookViewId="0" topLeftCell="A1">
      <pane xSplit="5" ySplit="7" topLeftCell="F8" activePane="bottomRight" state="frozen"/>
      <selection pane="topLeft" activeCell="D6" sqref="D6"/>
      <selection pane="topRight" activeCell="D6" sqref="D6"/>
      <selection pane="bottomLeft" activeCell="D6" sqref="D6"/>
      <selection pane="bottomRight" activeCell="D9" sqref="D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25" customWidth="1"/>
  </cols>
  <sheetData>
    <row r="1" spans="1:16" s="9" customFormat="1" ht="30">
      <c r="A1" s="16" t="s">
        <v>45</v>
      </c>
      <c r="B1" s="16"/>
      <c r="C1" s="16"/>
      <c r="D1" s="17"/>
      <c r="E1" s="7"/>
      <c r="F1" s="7"/>
      <c r="G1" s="7"/>
      <c r="H1" s="7"/>
      <c r="I1" s="7"/>
      <c r="J1" s="7"/>
      <c r="K1" s="7"/>
      <c r="L1" s="7"/>
      <c r="M1" s="7"/>
      <c r="N1" s="7"/>
      <c r="O1" s="18"/>
      <c r="P1" s="25"/>
    </row>
    <row r="2" spans="1:16" s="9" customFormat="1" ht="30">
      <c r="A2" s="16" t="s">
        <v>19</v>
      </c>
      <c r="B2" s="16"/>
      <c r="C2" s="16"/>
      <c r="D2" s="19"/>
      <c r="E2" s="7"/>
      <c r="F2" s="7"/>
      <c r="G2" s="7"/>
      <c r="H2" s="7"/>
      <c r="I2" s="7"/>
      <c r="J2" s="7"/>
      <c r="K2" s="7"/>
      <c r="L2" s="7"/>
      <c r="M2" s="7"/>
      <c r="N2" s="7"/>
      <c r="O2" s="18"/>
      <c r="P2" s="25"/>
    </row>
    <row r="3" spans="4:16" s="9" customFormat="1" ht="9.75" customHeight="1">
      <c r="D3" s="10"/>
      <c r="O3" s="11"/>
      <c r="P3" s="25"/>
    </row>
    <row r="4" spans="1:13" ht="15" customHeight="1">
      <c r="A4" s="8" t="s">
        <v>26</v>
      </c>
      <c r="B4" s="13"/>
      <c r="C4" s="13"/>
      <c r="D4" s="12"/>
      <c r="E4" s="13"/>
      <c r="F4" s="13"/>
      <c r="G4" s="31">
        <v>1</v>
      </c>
      <c r="H4" s="31">
        <v>1</v>
      </c>
      <c r="I4" s="31">
        <v>1</v>
      </c>
      <c r="J4" s="31">
        <v>1</v>
      </c>
      <c r="K4" s="31">
        <v>0</v>
      </c>
      <c r="L4" s="34">
        <v>0</v>
      </c>
      <c r="M4" s="7"/>
    </row>
    <row r="5" spans="1:12" ht="16.5" customHeight="1">
      <c r="A5" s="15" t="s">
        <v>1</v>
      </c>
      <c r="B5" s="17"/>
      <c r="C5" s="17"/>
      <c r="D5" s="7"/>
      <c r="E5" s="7"/>
      <c r="F5" s="7"/>
      <c r="G5" s="32">
        <f>MIN(G9:G36)</f>
        <v>38.97</v>
      </c>
      <c r="H5" s="32">
        <f>MIN(H9:H36)</f>
        <v>39.25</v>
      </c>
      <c r="I5" s="32">
        <f>MIN(I9:I36)</f>
        <v>39.16</v>
      </c>
      <c r="J5" s="32">
        <f>MIN(J9:J36)</f>
        <v>39.31</v>
      </c>
      <c r="K5" s="32">
        <f>MIN(K9:K36)</f>
        <v>0</v>
      </c>
      <c r="L5" s="35">
        <f>MIN(L9:L36)</f>
        <v>0</v>
      </c>
    </row>
    <row r="6" spans="1:12" ht="18" customHeight="1">
      <c r="A6" s="15"/>
      <c r="B6" s="17"/>
      <c r="C6" s="17"/>
      <c r="D6" s="7"/>
      <c r="E6" s="7"/>
      <c r="F6" s="7"/>
      <c r="G6" s="33"/>
      <c r="H6" s="33"/>
      <c r="I6" s="33"/>
      <c r="J6" s="33"/>
      <c r="K6" s="33"/>
      <c r="L6" s="36"/>
    </row>
    <row r="7" spans="1:16" s="1" customFormat="1" ht="38.25">
      <c r="A7" s="27" t="s">
        <v>2</v>
      </c>
      <c r="B7" s="28" t="s">
        <v>23</v>
      </c>
      <c r="C7" s="28" t="s">
        <v>24</v>
      </c>
      <c r="D7" s="29" t="s">
        <v>3</v>
      </c>
      <c r="E7" s="4" t="s">
        <v>4</v>
      </c>
      <c r="F7" s="4" t="s">
        <v>5</v>
      </c>
      <c r="G7" s="4" t="s">
        <v>6</v>
      </c>
      <c r="H7" s="4" t="s">
        <v>7</v>
      </c>
      <c r="I7" s="5" t="s">
        <v>8</v>
      </c>
      <c r="J7" s="5" t="s">
        <v>13</v>
      </c>
      <c r="K7" s="5" t="s">
        <v>9</v>
      </c>
      <c r="L7" s="5" t="s">
        <v>16</v>
      </c>
      <c r="M7" s="30" t="s">
        <v>10</v>
      </c>
      <c r="N7" s="4"/>
      <c r="O7" s="37" t="s">
        <v>11</v>
      </c>
      <c r="P7" s="38" t="s">
        <v>25</v>
      </c>
    </row>
    <row r="8" spans="1:12" ht="22.5" customHeight="1">
      <c r="A8" s="9"/>
      <c r="B8" s="9"/>
      <c r="C8" s="9"/>
      <c r="D8" s="10"/>
      <c r="E8" s="9"/>
      <c r="F8" s="9"/>
      <c r="G8" s="14"/>
      <c r="H8" s="14"/>
      <c r="I8" s="14"/>
      <c r="J8" s="14"/>
      <c r="K8" s="14"/>
      <c r="L8" s="14"/>
    </row>
    <row r="9" spans="1:15" ht="13.5" customHeight="1">
      <c r="A9" s="40">
        <v>116</v>
      </c>
      <c r="B9" s="26" t="s">
        <v>47</v>
      </c>
      <c r="C9" s="26" t="s">
        <v>410</v>
      </c>
      <c r="D9" s="21" t="s">
        <v>70</v>
      </c>
      <c r="E9" s="21" t="s">
        <v>81</v>
      </c>
      <c r="F9" s="20" t="s">
        <v>69</v>
      </c>
      <c r="G9" s="6">
        <v>39.21</v>
      </c>
      <c r="H9" s="6">
        <v>39.25</v>
      </c>
      <c r="I9" s="6">
        <v>39.16</v>
      </c>
      <c r="J9" s="6">
        <v>39.72</v>
      </c>
      <c r="K9" s="6"/>
      <c r="L9" s="6"/>
      <c r="M9" s="22">
        <f aca="true" t="shared" si="0" ref="M9:M36">(G9*$G$4+H9*$H$4+I9*$I$4+J9*$J$4+K9*$K$4+L9*$L$4)</f>
        <v>157.34</v>
      </c>
      <c r="N9" s="22">
        <f aca="true" t="shared" si="1" ref="N9:N36">IF(M9&gt;0,M9*-1,-1000)</f>
        <v>-157.34</v>
      </c>
      <c r="O9" s="23">
        <f>IF(M9&gt;0,RANK(N9,N:N),0)</f>
        <v>1</v>
      </c>
    </row>
    <row r="10" spans="1:15" ht="13.5" customHeight="1">
      <c r="A10" s="40">
        <v>111</v>
      </c>
      <c r="B10" s="26" t="s">
        <v>47</v>
      </c>
      <c r="C10" s="26" t="s">
        <v>410</v>
      </c>
      <c r="D10" s="21" t="s">
        <v>70</v>
      </c>
      <c r="E10" s="21" t="s">
        <v>71</v>
      </c>
      <c r="F10" s="20" t="s">
        <v>69</v>
      </c>
      <c r="G10" s="6">
        <v>39.33</v>
      </c>
      <c r="H10" s="6">
        <v>39.41</v>
      </c>
      <c r="I10" s="6">
        <v>39.37</v>
      </c>
      <c r="J10" s="6">
        <v>39.31</v>
      </c>
      <c r="K10" s="6"/>
      <c r="L10" s="6"/>
      <c r="M10" s="22">
        <f t="shared" si="0"/>
        <v>157.42</v>
      </c>
      <c r="N10" s="22">
        <f t="shared" si="1"/>
        <v>-157.42</v>
      </c>
      <c r="O10" s="23">
        <f>IF(M10&gt;0,RANK(N10,N:N),0)</f>
        <v>2</v>
      </c>
    </row>
    <row r="11" spans="1:15" ht="13.5" customHeight="1">
      <c r="A11" s="40">
        <v>104</v>
      </c>
      <c r="B11" s="26" t="s">
        <v>47</v>
      </c>
      <c r="C11" s="26" t="s">
        <v>410</v>
      </c>
      <c r="D11" s="21" t="s">
        <v>52</v>
      </c>
      <c r="E11" s="21" t="s">
        <v>53</v>
      </c>
      <c r="F11" s="20" t="s">
        <v>54</v>
      </c>
      <c r="G11" s="6">
        <v>38.97</v>
      </c>
      <c r="H11" s="6">
        <v>39.67</v>
      </c>
      <c r="I11" s="6">
        <v>39.41</v>
      </c>
      <c r="J11" s="6">
        <v>39.76</v>
      </c>
      <c r="K11" s="6"/>
      <c r="L11" s="6"/>
      <c r="M11" s="22">
        <f t="shared" si="0"/>
        <v>157.81</v>
      </c>
      <c r="N11" s="22">
        <f t="shared" si="1"/>
        <v>-157.81</v>
      </c>
      <c r="O11" s="23">
        <f>IF(M11&gt;0,RANK(N11,N:N),0)</f>
        <v>3</v>
      </c>
    </row>
    <row r="12" spans="1:15" ht="13.5" customHeight="1">
      <c r="A12" s="40">
        <v>605</v>
      </c>
      <c r="B12" s="26" t="s">
        <v>47</v>
      </c>
      <c r="C12" s="26" t="s">
        <v>410</v>
      </c>
      <c r="D12" s="21" t="s">
        <v>396</v>
      </c>
      <c r="E12" s="21" t="s">
        <v>397</v>
      </c>
      <c r="F12" s="20" t="s">
        <v>398</v>
      </c>
      <c r="G12" s="6">
        <v>39.28</v>
      </c>
      <c r="H12" s="6">
        <v>39.27</v>
      </c>
      <c r="I12" s="6">
        <v>39.83</v>
      </c>
      <c r="J12" s="6">
        <v>39.56</v>
      </c>
      <c r="K12" s="6"/>
      <c r="L12" s="6"/>
      <c r="M12" s="22">
        <f t="shared" si="0"/>
        <v>157.94</v>
      </c>
      <c r="N12" s="22">
        <f t="shared" si="1"/>
        <v>-157.94</v>
      </c>
      <c r="O12" s="23">
        <f>IF(M12&gt;0,RANK(N12,N:N),0)</f>
        <v>4</v>
      </c>
    </row>
    <row r="13" spans="1:15" ht="13.5" customHeight="1">
      <c r="A13" s="40">
        <v>601</v>
      </c>
      <c r="B13" s="26" t="s">
        <v>47</v>
      </c>
      <c r="C13" s="26" t="s">
        <v>410</v>
      </c>
      <c r="D13" s="21" t="s">
        <v>407</v>
      </c>
      <c r="E13" s="21" t="s">
        <v>411</v>
      </c>
      <c r="F13" s="20" t="s">
        <v>398</v>
      </c>
      <c r="G13" s="6">
        <v>39.39</v>
      </c>
      <c r="H13" s="6">
        <v>39.52</v>
      </c>
      <c r="I13" s="6">
        <v>39.48</v>
      </c>
      <c r="J13" s="6">
        <v>39.8</v>
      </c>
      <c r="K13" s="6"/>
      <c r="L13" s="6"/>
      <c r="M13" s="22">
        <f t="shared" si="0"/>
        <v>158.19</v>
      </c>
      <c r="N13" s="22">
        <f t="shared" si="1"/>
        <v>-158.19</v>
      </c>
      <c r="O13" s="23">
        <f>IF(M13&gt;0,RANK(N13,N:N),0)</f>
        <v>5</v>
      </c>
    </row>
    <row r="14" spans="1:15" ht="13.5" customHeight="1">
      <c r="A14" s="40">
        <v>177</v>
      </c>
      <c r="B14" s="26" t="s">
        <v>47</v>
      </c>
      <c r="C14" s="26" t="s">
        <v>410</v>
      </c>
      <c r="D14" s="21" t="s">
        <v>65</v>
      </c>
      <c r="E14" s="21" t="s">
        <v>192</v>
      </c>
      <c r="F14" s="20" t="s">
        <v>416</v>
      </c>
      <c r="G14" s="6">
        <v>39.35</v>
      </c>
      <c r="H14" s="6">
        <v>39.61</v>
      </c>
      <c r="I14" s="6">
        <v>39.38</v>
      </c>
      <c r="J14" s="6">
        <v>39.9</v>
      </c>
      <c r="K14" s="6"/>
      <c r="L14" s="6"/>
      <c r="M14" s="22">
        <f t="shared" si="0"/>
        <v>158.24</v>
      </c>
      <c r="N14" s="22">
        <f t="shared" si="1"/>
        <v>-158.24</v>
      </c>
      <c r="O14" s="23">
        <f>IF(M14&gt;0,RANK(N14,N:N),0)</f>
        <v>6</v>
      </c>
    </row>
    <row r="15" spans="1:15" ht="13.5" customHeight="1">
      <c r="A15" s="40">
        <v>110</v>
      </c>
      <c r="B15" s="26" t="s">
        <v>47</v>
      </c>
      <c r="C15" s="26" t="s">
        <v>410</v>
      </c>
      <c r="D15" s="21" t="s">
        <v>67</v>
      </c>
      <c r="E15" s="21" t="s">
        <v>68</v>
      </c>
      <c r="F15" s="20" t="s">
        <v>69</v>
      </c>
      <c r="G15" s="6">
        <v>39.36</v>
      </c>
      <c r="H15" s="6">
        <v>39.63</v>
      </c>
      <c r="I15" s="6">
        <v>39.47</v>
      </c>
      <c r="J15" s="6">
        <v>39.8</v>
      </c>
      <c r="K15" s="6"/>
      <c r="L15" s="6"/>
      <c r="M15" s="22">
        <f t="shared" si="0"/>
        <v>158.26</v>
      </c>
      <c r="N15" s="22">
        <f t="shared" si="1"/>
        <v>-158.26</v>
      </c>
      <c r="O15" s="23">
        <f>IF(M15&gt;0,RANK(N15,N:N),0)</f>
        <v>7</v>
      </c>
    </row>
    <row r="16" spans="1:15" ht="13.5" customHeight="1">
      <c r="A16" s="40">
        <v>114</v>
      </c>
      <c r="B16" s="26" t="s">
        <v>47</v>
      </c>
      <c r="C16" s="26" t="s">
        <v>410</v>
      </c>
      <c r="D16" s="21" t="s">
        <v>77</v>
      </c>
      <c r="E16" s="21" t="s">
        <v>78</v>
      </c>
      <c r="F16" s="20" t="s">
        <v>64</v>
      </c>
      <c r="G16" s="6">
        <v>39.67</v>
      </c>
      <c r="H16" s="6">
        <v>39.33</v>
      </c>
      <c r="I16" s="6">
        <v>39.51</v>
      </c>
      <c r="J16" s="6">
        <v>39.94</v>
      </c>
      <c r="K16" s="6"/>
      <c r="L16" s="6"/>
      <c r="M16" s="22">
        <f t="shared" si="0"/>
        <v>158.45</v>
      </c>
      <c r="N16" s="22">
        <f t="shared" si="1"/>
        <v>-158.45</v>
      </c>
      <c r="O16" s="23">
        <f>IF(M16&gt;0,RANK(N16,N:N),0)</f>
        <v>8</v>
      </c>
    </row>
    <row r="17" spans="1:15" ht="13.5" customHeight="1">
      <c r="A17" s="40">
        <v>182</v>
      </c>
      <c r="B17" s="26" t="s">
        <v>47</v>
      </c>
      <c r="C17" s="26" t="s">
        <v>410</v>
      </c>
      <c r="D17" s="21" t="s">
        <v>65</v>
      </c>
      <c r="E17" s="21" t="s">
        <v>200</v>
      </c>
      <c r="F17" s="20" t="s">
        <v>416</v>
      </c>
      <c r="G17" s="6">
        <v>39.69</v>
      </c>
      <c r="H17" s="6">
        <v>39.56</v>
      </c>
      <c r="I17" s="6">
        <v>39.35</v>
      </c>
      <c r="J17" s="6">
        <v>39.98</v>
      </c>
      <c r="K17" s="6"/>
      <c r="L17" s="6"/>
      <c r="M17" s="22">
        <f t="shared" si="0"/>
        <v>158.58</v>
      </c>
      <c r="N17" s="22">
        <f t="shared" si="1"/>
        <v>-158.58</v>
      </c>
      <c r="O17" s="23">
        <f>IF(M17&gt;0,RANK(N17,N:N),0)</f>
        <v>9</v>
      </c>
    </row>
    <row r="18" spans="1:15" ht="13.5" customHeight="1">
      <c r="A18" s="40">
        <v>126</v>
      </c>
      <c r="B18" s="26" t="s">
        <v>47</v>
      </c>
      <c r="C18" s="26" t="s">
        <v>410</v>
      </c>
      <c r="D18" s="21" t="s">
        <v>98</v>
      </c>
      <c r="E18" s="21" t="s">
        <v>99</v>
      </c>
      <c r="F18" s="20" t="s">
        <v>100</v>
      </c>
      <c r="G18" s="6">
        <v>39.57</v>
      </c>
      <c r="H18" s="6">
        <v>39.46</v>
      </c>
      <c r="I18" s="6">
        <v>39.82</v>
      </c>
      <c r="J18" s="6">
        <v>39.75</v>
      </c>
      <c r="K18" s="6"/>
      <c r="L18" s="6"/>
      <c r="M18" s="22">
        <f t="shared" si="0"/>
        <v>158.6</v>
      </c>
      <c r="N18" s="22">
        <f t="shared" si="1"/>
        <v>-158.6</v>
      </c>
      <c r="O18" s="23">
        <f>IF(M18&gt;0,RANK(N18,N:N),0)</f>
        <v>10</v>
      </c>
    </row>
    <row r="19" spans="1:15" ht="13.5" customHeight="1">
      <c r="A19" s="40">
        <v>120</v>
      </c>
      <c r="B19" s="26" t="s">
        <v>47</v>
      </c>
      <c r="C19" s="26" t="s">
        <v>410</v>
      </c>
      <c r="D19" s="21" t="s">
        <v>90</v>
      </c>
      <c r="E19" s="21" t="s">
        <v>91</v>
      </c>
      <c r="F19" s="20" t="s">
        <v>50</v>
      </c>
      <c r="G19" s="6">
        <v>39.49</v>
      </c>
      <c r="H19" s="6">
        <v>39.68</v>
      </c>
      <c r="I19" s="6">
        <v>39.42</v>
      </c>
      <c r="J19" s="6">
        <v>40.02</v>
      </c>
      <c r="K19" s="6"/>
      <c r="L19" s="6"/>
      <c r="M19" s="22">
        <f t="shared" si="0"/>
        <v>158.61</v>
      </c>
      <c r="N19" s="22">
        <f t="shared" si="1"/>
        <v>-158.61</v>
      </c>
      <c r="O19" s="23">
        <f>IF(M19&gt;0,RANK(N19,N:N),0)</f>
        <v>11</v>
      </c>
    </row>
    <row r="20" spans="1:15" ht="13.5" customHeight="1">
      <c r="A20" s="40">
        <v>603</v>
      </c>
      <c r="B20" s="26" t="s">
        <v>47</v>
      </c>
      <c r="C20" s="26" t="s">
        <v>410</v>
      </c>
      <c r="D20" s="21" t="s">
        <v>413</v>
      </c>
      <c r="E20" s="21" t="s">
        <v>414</v>
      </c>
      <c r="F20" s="20" t="s">
        <v>398</v>
      </c>
      <c r="G20" s="6">
        <v>39.44</v>
      </c>
      <c r="H20" s="6">
        <v>39.54</v>
      </c>
      <c r="I20" s="6">
        <v>39.85</v>
      </c>
      <c r="J20" s="6">
        <v>39.9</v>
      </c>
      <c r="K20" s="6"/>
      <c r="L20" s="6"/>
      <c r="M20" s="22">
        <f t="shared" si="0"/>
        <v>158.73</v>
      </c>
      <c r="N20" s="22">
        <f t="shared" si="1"/>
        <v>-158.73</v>
      </c>
      <c r="O20" s="23">
        <f>IF(M20&gt;0,RANK(N20,N:N),0)</f>
        <v>12</v>
      </c>
    </row>
    <row r="21" spans="1:15" ht="13.5" customHeight="1">
      <c r="A21" s="40">
        <v>122</v>
      </c>
      <c r="B21" s="26" t="s">
        <v>47</v>
      </c>
      <c r="C21" s="26" t="s">
        <v>410</v>
      </c>
      <c r="D21" s="21" t="s">
        <v>62</v>
      </c>
      <c r="E21" s="21" t="s">
        <v>94</v>
      </c>
      <c r="F21" s="20" t="s">
        <v>64</v>
      </c>
      <c r="G21" s="6">
        <v>39.86</v>
      </c>
      <c r="H21" s="6">
        <v>39.38</v>
      </c>
      <c r="I21" s="6">
        <v>39.83</v>
      </c>
      <c r="J21" s="6">
        <v>39.83</v>
      </c>
      <c r="K21" s="6"/>
      <c r="L21" s="6"/>
      <c r="M21" s="22">
        <f t="shared" si="0"/>
        <v>158.9</v>
      </c>
      <c r="N21" s="22">
        <f t="shared" si="1"/>
        <v>-158.9</v>
      </c>
      <c r="O21" s="23">
        <f>IF(M21&gt;0,RANK(N21,N:N),0)</f>
        <v>13</v>
      </c>
    </row>
    <row r="22" spans="1:15" ht="13.5" customHeight="1">
      <c r="A22" s="40">
        <v>108</v>
      </c>
      <c r="B22" s="26" t="s">
        <v>47</v>
      </c>
      <c r="C22" s="26" t="s">
        <v>410</v>
      </c>
      <c r="D22" s="21" t="s">
        <v>62</v>
      </c>
      <c r="E22" s="21" t="s">
        <v>63</v>
      </c>
      <c r="F22" s="20" t="s">
        <v>64</v>
      </c>
      <c r="G22" s="6">
        <v>39.43</v>
      </c>
      <c r="H22" s="6">
        <v>39.87</v>
      </c>
      <c r="I22" s="6">
        <v>39.94</v>
      </c>
      <c r="J22" s="6">
        <v>39.73</v>
      </c>
      <c r="K22" s="6"/>
      <c r="L22" s="6"/>
      <c r="M22" s="22">
        <f t="shared" si="0"/>
        <v>158.97</v>
      </c>
      <c r="N22" s="22">
        <f t="shared" si="1"/>
        <v>-158.97</v>
      </c>
      <c r="O22" s="23">
        <f>IF(M22&gt;0,RANK(N22,N:N),0)</f>
        <v>14</v>
      </c>
    </row>
    <row r="23" spans="1:15" ht="13.5" customHeight="1">
      <c r="A23" s="40">
        <v>168</v>
      </c>
      <c r="B23" s="26" t="s">
        <v>47</v>
      </c>
      <c r="C23" s="26" t="s">
        <v>410</v>
      </c>
      <c r="D23" s="21" t="s">
        <v>175</v>
      </c>
      <c r="E23" s="21" t="s">
        <v>176</v>
      </c>
      <c r="F23" s="20" t="s">
        <v>416</v>
      </c>
      <c r="G23" s="6">
        <v>40.07</v>
      </c>
      <c r="H23" s="6">
        <v>39.38</v>
      </c>
      <c r="I23" s="6">
        <v>39.68</v>
      </c>
      <c r="J23" s="6">
        <v>39.96</v>
      </c>
      <c r="K23" s="6"/>
      <c r="L23" s="6"/>
      <c r="M23" s="22">
        <f t="shared" si="0"/>
        <v>159.09</v>
      </c>
      <c r="N23" s="22">
        <f t="shared" si="1"/>
        <v>-159.09</v>
      </c>
      <c r="O23" s="23">
        <f>IF(M23&gt;0,RANK(N23,N:N),0)</f>
        <v>15</v>
      </c>
    </row>
    <row r="24" spans="1:15" ht="13.5" customHeight="1">
      <c r="A24" s="40">
        <v>156</v>
      </c>
      <c r="B24" s="26" t="s">
        <v>47</v>
      </c>
      <c r="C24" s="26" t="s">
        <v>410</v>
      </c>
      <c r="D24" s="21" t="s">
        <v>154</v>
      </c>
      <c r="E24" s="21" t="s">
        <v>155</v>
      </c>
      <c r="F24" s="20" t="s">
        <v>416</v>
      </c>
      <c r="G24" s="6">
        <v>39.83</v>
      </c>
      <c r="H24" s="6">
        <v>39.73</v>
      </c>
      <c r="I24" s="6">
        <v>39.54</v>
      </c>
      <c r="J24" s="6">
        <v>40.19</v>
      </c>
      <c r="K24" s="6"/>
      <c r="L24" s="6"/>
      <c r="M24" s="22">
        <f t="shared" si="0"/>
        <v>159.29</v>
      </c>
      <c r="N24" s="22">
        <f t="shared" si="1"/>
        <v>-159.29</v>
      </c>
      <c r="O24" s="23">
        <f>IF(M24&gt;0,RANK(N24,N:N),0)</f>
        <v>16</v>
      </c>
    </row>
    <row r="25" spans="1:15" ht="13.5" customHeight="1">
      <c r="A25" s="40">
        <v>225</v>
      </c>
      <c r="B25" s="26" t="s">
        <v>47</v>
      </c>
      <c r="C25" s="26" t="s">
        <v>410</v>
      </c>
      <c r="D25" s="21" t="s">
        <v>377</v>
      </c>
      <c r="E25" s="21" t="s">
        <v>418</v>
      </c>
      <c r="F25" s="20" t="s">
        <v>54</v>
      </c>
      <c r="G25" s="6">
        <v>39.52</v>
      </c>
      <c r="H25" s="6">
        <v>39.95</v>
      </c>
      <c r="I25" s="6">
        <v>39.62</v>
      </c>
      <c r="J25" s="6">
        <v>40.3</v>
      </c>
      <c r="K25" s="6"/>
      <c r="L25" s="6"/>
      <c r="M25" s="22">
        <f t="shared" si="0"/>
        <v>159.39</v>
      </c>
      <c r="N25" s="22">
        <f t="shared" si="1"/>
        <v>-159.39</v>
      </c>
      <c r="O25" s="23">
        <f>IF(M25&gt;0,RANK(N25,N:N),0)</f>
        <v>17</v>
      </c>
    </row>
    <row r="26" spans="1:15" ht="13.5" customHeight="1">
      <c r="A26" s="40">
        <v>145</v>
      </c>
      <c r="B26" s="26" t="s">
        <v>47</v>
      </c>
      <c r="C26" s="26" t="s">
        <v>410</v>
      </c>
      <c r="D26" s="21" t="s">
        <v>135</v>
      </c>
      <c r="E26" s="21" t="s">
        <v>136</v>
      </c>
      <c r="F26" s="20" t="s">
        <v>50</v>
      </c>
      <c r="G26" s="6">
        <v>39.86</v>
      </c>
      <c r="H26" s="6">
        <v>39.53</v>
      </c>
      <c r="I26" s="6">
        <v>40.15</v>
      </c>
      <c r="J26" s="6">
        <v>40.12</v>
      </c>
      <c r="K26" s="6"/>
      <c r="L26" s="6"/>
      <c r="M26" s="22">
        <f t="shared" si="0"/>
        <v>159.66</v>
      </c>
      <c r="N26" s="22">
        <f t="shared" si="1"/>
        <v>-159.66</v>
      </c>
      <c r="O26" s="23">
        <f>IF(M26&gt;0,RANK(N26,N:N),0)</f>
        <v>18</v>
      </c>
    </row>
    <row r="27" spans="1:15" ht="13.5" customHeight="1">
      <c r="A27" s="40">
        <v>602</v>
      </c>
      <c r="B27" s="26" t="s">
        <v>47</v>
      </c>
      <c r="C27" s="26" t="s">
        <v>410</v>
      </c>
      <c r="D27" s="21" t="s">
        <v>403</v>
      </c>
      <c r="E27" s="21" t="s">
        <v>412</v>
      </c>
      <c r="F27" s="20" t="s">
        <v>398</v>
      </c>
      <c r="G27" s="6">
        <v>39.81</v>
      </c>
      <c r="H27" s="6">
        <v>39.7</v>
      </c>
      <c r="I27" s="6">
        <v>40.22</v>
      </c>
      <c r="J27" s="6">
        <v>39.94</v>
      </c>
      <c r="K27" s="6"/>
      <c r="L27" s="6"/>
      <c r="M27" s="22">
        <f t="shared" si="0"/>
        <v>159.67</v>
      </c>
      <c r="N27" s="22">
        <f t="shared" si="1"/>
        <v>-159.67</v>
      </c>
      <c r="O27" s="23">
        <f>IF(M27&gt;0,RANK(N27,N:N),0)</f>
        <v>19</v>
      </c>
    </row>
    <row r="28" spans="1:15" ht="13.5" customHeight="1">
      <c r="A28" s="40">
        <v>184</v>
      </c>
      <c r="B28" s="26" t="s">
        <v>47</v>
      </c>
      <c r="C28" s="26" t="s">
        <v>410</v>
      </c>
      <c r="D28" s="21" t="s">
        <v>203</v>
      </c>
      <c r="E28" s="21" t="s">
        <v>192</v>
      </c>
      <c r="F28" s="20" t="s">
        <v>100</v>
      </c>
      <c r="G28" s="6">
        <v>40.03</v>
      </c>
      <c r="H28" s="6">
        <v>39.83</v>
      </c>
      <c r="I28" s="6">
        <v>39.78</v>
      </c>
      <c r="J28" s="6">
        <v>40.06</v>
      </c>
      <c r="K28" s="6"/>
      <c r="L28" s="6"/>
      <c r="M28" s="22">
        <f t="shared" si="0"/>
        <v>159.7</v>
      </c>
      <c r="N28" s="22">
        <f t="shared" si="1"/>
        <v>-159.7</v>
      </c>
      <c r="O28" s="23">
        <f>IF(M28&gt;0,RANK(N28,N:N),0)</f>
        <v>20</v>
      </c>
    </row>
    <row r="29" spans="1:15" ht="13.5" customHeight="1">
      <c r="A29" s="40">
        <v>125</v>
      </c>
      <c r="B29" s="26" t="s">
        <v>47</v>
      </c>
      <c r="C29" s="26" t="s">
        <v>410</v>
      </c>
      <c r="D29" s="21" t="s">
        <v>438</v>
      </c>
      <c r="E29" s="21" t="s">
        <v>145</v>
      </c>
      <c r="F29" s="20" t="s">
        <v>100</v>
      </c>
      <c r="G29" s="6">
        <v>39.66</v>
      </c>
      <c r="H29" s="6">
        <v>40.03</v>
      </c>
      <c r="I29" s="6">
        <v>39.92</v>
      </c>
      <c r="J29" s="6">
        <v>40.56</v>
      </c>
      <c r="K29" s="6"/>
      <c r="L29" s="6"/>
      <c r="M29" s="22">
        <f t="shared" si="0"/>
        <v>160.17</v>
      </c>
      <c r="N29" s="22">
        <f t="shared" si="1"/>
        <v>-160.17</v>
      </c>
      <c r="O29" s="23">
        <f>IF(M29&gt;0,RANK(N29,N:N),0)</f>
        <v>21</v>
      </c>
    </row>
    <row r="30" spans="1:15" ht="13.5" customHeight="1">
      <c r="A30" s="40">
        <v>180</v>
      </c>
      <c r="B30" s="26" t="s">
        <v>47</v>
      </c>
      <c r="C30" s="26" t="s">
        <v>410</v>
      </c>
      <c r="D30" s="21" t="s">
        <v>196</v>
      </c>
      <c r="E30" s="21" t="s">
        <v>197</v>
      </c>
      <c r="F30" s="20" t="s">
        <v>130</v>
      </c>
      <c r="G30" s="6">
        <v>39.91</v>
      </c>
      <c r="H30" s="6">
        <v>40.22</v>
      </c>
      <c r="I30" s="6">
        <v>39.7</v>
      </c>
      <c r="J30" s="6">
        <v>40.47</v>
      </c>
      <c r="K30" s="6"/>
      <c r="L30" s="6"/>
      <c r="M30" s="22">
        <f t="shared" si="0"/>
        <v>160.3</v>
      </c>
      <c r="N30" s="22">
        <f t="shared" si="1"/>
        <v>-160.3</v>
      </c>
      <c r="O30" s="23">
        <f>IF(M30&gt;0,RANK(N30,N:N),0)</f>
        <v>22</v>
      </c>
    </row>
    <row r="31" spans="1:15" ht="13.5" customHeight="1">
      <c r="A31" s="40">
        <v>130</v>
      </c>
      <c r="B31" s="26" t="s">
        <v>47</v>
      </c>
      <c r="C31" s="26" t="s">
        <v>410</v>
      </c>
      <c r="D31" s="21" t="s">
        <v>62</v>
      </c>
      <c r="E31" s="21" t="s">
        <v>107</v>
      </c>
      <c r="F31" s="20" t="s">
        <v>64</v>
      </c>
      <c r="G31" s="6">
        <v>40.02</v>
      </c>
      <c r="H31" s="6">
        <v>40</v>
      </c>
      <c r="I31" s="6">
        <v>40.11</v>
      </c>
      <c r="J31" s="6">
        <v>40.34</v>
      </c>
      <c r="K31" s="6"/>
      <c r="L31" s="6"/>
      <c r="M31" s="22">
        <f t="shared" si="0"/>
        <v>160.47</v>
      </c>
      <c r="N31" s="22">
        <f t="shared" si="1"/>
        <v>-160.47</v>
      </c>
      <c r="O31" s="23">
        <f>IF(M31&gt;0,RANK(N31,N:N),0)</f>
        <v>23</v>
      </c>
    </row>
    <row r="32" spans="1:15" ht="13.5" customHeight="1">
      <c r="A32" s="40">
        <v>133</v>
      </c>
      <c r="B32" s="26" t="s">
        <v>47</v>
      </c>
      <c r="C32" s="26" t="s">
        <v>410</v>
      </c>
      <c r="D32" s="21" t="s">
        <v>112</v>
      </c>
      <c r="E32" s="21" t="s">
        <v>113</v>
      </c>
      <c r="F32" s="20" t="s">
        <v>114</v>
      </c>
      <c r="G32" s="6">
        <v>40.25</v>
      </c>
      <c r="H32" s="6">
        <v>39.94</v>
      </c>
      <c r="I32" s="6">
        <v>40.22</v>
      </c>
      <c r="J32" s="6">
        <v>40.35</v>
      </c>
      <c r="K32" s="6"/>
      <c r="L32" s="6"/>
      <c r="M32" s="22">
        <f t="shared" si="0"/>
        <v>160.76</v>
      </c>
      <c r="N32" s="22">
        <f t="shared" si="1"/>
        <v>-160.76</v>
      </c>
      <c r="O32" s="23">
        <f>IF(M32&gt;0,RANK(N32,N:N),0)</f>
        <v>24</v>
      </c>
    </row>
    <row r="33" spans="1:15" ht="13.5" customHeight="1">
      <c r="A33" s="40">
        <v>215</v>
      </c>
      <c r="B33" s="26" t="s">
        <v>47</v>
      </c>
      <c r="C33" s="26" t="s">
        <v>410</v>
      </c>
      <c r="D33" s="21" t="s">
        <v>196</v>
      </c>
      <c r="E33" s="21" t="s">
        <v>89</v>
      </c>
      <c r="F33" s="20" t="s">
        <v>130</v>
      </c>
      <c r="G33" s="6">
        <v>40.24</v>
      </c>
      <c r="H33" s="6">
        <v>39.82</v>
      </c>
      <c r="I33" s="6">
        <v>40.21</v>
      </c>
      <c r="J33" s="6">
        <v>40.57</v>
      </c>
      <c r="K33" s="6"/>
      <c r="L33" s="6"/>
      <c r="M33" s="22">
        <f t="shared" si="0"/>
        <v>160.84</v>
      </c>
      <c r="N33" s="22">
        <f t="shared" si="1"/>
        <v>-160.84</v>
      </c>
      <c r="O33" s="23">
        <f>IF(M33&gt;0,RANK(N33,N:N),0)</f>
        <v>25</v>
      </c>
    </row>
    <row r="34" spans="1:15" ht="13.5" customHeight="1">
      <c r="A34" s="40">
        <v>138</v>
      </c>
      <c r="B34" s="26" t="s">
        <v>47</v>
      </c>
      <c r="C34" s="26" t="s">
        <v>410</v>
      </c>
      <c r="D34" s="21" t="s">
        <v>121</v>
      </c>
      <c r="E34" s="21" t="s">
        <v>122</v>
      </c>
      <c r="F34" s="20" t="s">
        <v>50</v>
      </c>
      <c r="G34" s="6">
        <v>40.01</v>
      </c>
      <c r="H34" s="6">
        <v>39.92</v>
      </c>
      <c r="I34" s="6">
        <v>40.5</v>
      </c>
      <c r="J34" s="6">
        <v>40.48</v>
      </c>
      <c r="K34" s="6"/>
      <c r="L34" s="6"/>
      <c r="M34" s="22">
        <f t="shared" si="0"/>
        <v>160.91</v>
      </c>
      <c r="N34" s="22">
        <f t="shared" si="1"/>
        <v>-160.91</v>
      </c>
      <c r="O34" s="23">
        <f>IF(M34&gt;0,RANK(N34,N:N),0)</f>
        <v>26</v>
      </c>
    </row>
    <row r="35" spans="1:15" ht="13.5" customHeight="1">
      <c r="A35" s="40">
        <v>237</v>
      </c>
      <c r="B35" s="26" t="s">
        <v>47</v>
      </c>
      <c r="C35" s="26" t="s">
        <v>410</v>
      </c>
      <c r="D35" s="21" t="s">
        <v>452</v>
      </c>
      <c r="E35" s="21" t="s">
        <v>453</v>
      </c>
      <c r="F35" s="20" t="s">
        <v>114</v>
      </c>
      <c r="G35" s="6">
        <v>40.26</v>
      </c>
      <c r="H35" s="6">
        <v>40.71</v>
      </c>
      <c r="I35" s="6">
        <v>39.89</v>
      </c>
      <c r="J35" s="6">
        <v>41.37</v>
      </c>
      <c r="K35" s="6"/>
      <c r="L35" s="6"/>
      <c r="M35" s="22">
        <f t="shared" si="0"/>
        <v>162.23</v>
      </c>
      <c r="N35" s="22">
        <f t="shared" si="1"/>
        <v>-162.23</v>
      </c>
      <c r="O35" s="23">
        <f>IF(M35&gt;0,RANK(N35,N:N),0)</f>
        <v>27</v>
      </c>
    </row>
    <row r="36" spans="1:15" ht="13.5" customHeight="1">
      <c r="A36" s="40">
        <v>241</v>
      </c>
      <c r="B36" s="26" t="s">
        <v>47</v>
      </c>
      <c r="C36" s="26" t="s">
        <v>410</v>
      </c>
      <c r="D36" s="21" t="s">
        <v>196</v>
      </c>
      <c r="E36" s="21" t="s">
        <v>427</v>
      </c>
      <c r="F36" s="20" t="s">
        <v>130</v>
      </c>
      <c r="G36" s="6">
        <v>41.07</v>
      </c>
      <c r="H36" s="6">
        <v>40.83</v>
      </c>
      <c r="I36" s="6">
        <v>41.04</v>
      </c>
      <c r="J36" s="6">
        <v>41.1</v>
      </c>
      <c r="K36" s="6"/>
      <c r="L36" s="6"/>
      <c r="M36" s="22">
        <f t="shared" si="0"/>
        <v>164.04</v>
      </c>
      <c r="N36" s="22">
        <f t="shared" si="1"/>
        <v>-164.04</v>
      </c>
      <c r="O36" s="23">
        <f>IF(M36&gt;0,RANK(N36,N:N),0)</f>
        <v>28</v>
      </c>
    </row>
  </sheetData>
  <autoFilter ref="A8:P36"/>
  <printOptions/>
  <pageMargins left="0.3937007874015748" right="0.1968503937007874" top="0.44" bottom="0.5511811023622047" header="0.15748031496062992"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3.xml><?xml version="1.0" encoding="utf-8"?>
<worksheet xmlns="http://schemas.openxmlformats.org/spreadsheetml/2006/main" xmlns:r="http://schemas.openxmlformats.org/officeDocument/2006/relationships">
  <sheetPr codeName="Tabelle11">
    <pageSetUpPr fitToPage="1"/>
  </sheetPr>
  <dimension ref="A1:P45"/>
  <sheetViews>
    <sheetView zoomScale="75" zoomScaleNormal="75" workbookViewId="0" topLeftCell="A1">
      <pane xSplit="5" ySplit="7" topLeftCell="F8" activePane="bottomRight" state="frozen"/>
      <selection pane="topLeft" activeCell="D6" sqref="D6"/>
      <selection pane="topRight" activeCell="D6" sqref="D6"/>
      <selection pane="bottomLeft" activeCell="D6" sqref="D6"/>
      <selection pane="bottomRight" activeCell="E17" sqref="E17"/>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25" customWidth="1"/>
  </cols>
  <sheetData>
    <row r="1" spans="1:16" s="9" customFormat="1" ht="30">
      <c r="A1" s="16" t="s">
        <v>45</v>
      </c>
      <c r="B1" s="16"/>
      <c r="C1" s="16"/>
      <c r="D1" s="17"/>
      <c r="E1" s="7"/>
      <c r="F1" s="7"/>
      <c r="G1" s="7"/>
      <c r="H1" s="7"/>
      <c r="I1" s="7"/>
      <c r="J1" s="7"/>
      <c r="K1" s="7"/>
      <c r="L1" s="7"/>
      <c r="M1" s="7"/>
      <c r="N1" s="7"/>
      <c r="O1" s="18"/>
      <c r="P1" s="25"/>
    </row>
    <row r="2" spans="1:16" s="9" customFormat="1" ht="30">
      <c r="A2" s="16" t="s">
        <v>20</v>
      </c>
      <c r="B2" s="16"/>
      <c r="C2" s="16"/>
      <c r="D2" s="19"/>
      <c r="E2" s="7"/>
      <c r="F2" s="7"/>
      <c r="G2" s="7"/>
      <c r="H2" s="7"/>
      <c r="I2" s="7"/>
      <c r="J2" s="7"/>
      <c r="K2" s="7"/>
      <c r="L2" s="7"/>
      <c r="M2" s="7"/>
      <c r="N2" s="7"/>
      <c r="O2" s="18"/>
      <c r="P2" s="25"/>
    </row>
    <row r="3" spans="4:16" s="9" customFormat="1" ht="9.75" customHeight="1">
      <c r="D3" s="10"/>
      <c r="O3" s="11"/>
      <c r="P3" s="25"/>
    </row>
    <row r="4" spans="1:13" ht="15" customHeight="1">
      <c r="A4" s="8" t="s">
        <v>26</v>
      </c>
      <c r="B4" s="13"/>
      <c r="C4" s="13"/>
      <c r="D4" s="12"/>
      <c r="E4" s="13"/>
      <c r="F4" s="13"/>
      <c r="G4" s="31">
        <v>1</v>
      </c>
      <c r="H4" s="31">
        <v>1</v>
      </c>
      <c r="I4" s="31">
        <v>1</v>
      </c>
      <c r="J4" s="31">
        <v>1</v>
      </c>
      <c r="K4" s="31">
        <v>0</v>
      </c>
      <c r="L4" s="34">
        <v>0</v>
      </c>
      <c r="M4" s="7"/>
    </row>
    <row r="5" spans="1:12" ht="16.5" customHeight="1">
      <c r="A5" s="15" t="s">
        <v>1</v>
      </c>
      <c r="B5" s="17"/>
      <c r="C5" s="17"/>
      <c r="D5" s="7"/>
      <c r="E5" s="7"/>
      <c r="F5" s="7"/>
      <c r="G5" s="32">
        <f>MIN(G9:G45)</f>
        <v>38.03</v>
      </c>
      <c r="H5" s="32">
        <f>MIN(H9:H45)</f>
        <v>38.17</v>
      </c>
      <c r="I5" s="32">
        <f>MIN(I9:I45)</f>
        <v>38.25</v>
      </c>
      <c r="J5" s="32">
        <f>MIN(J9:J45)</f>
        <v>38.54</v>
      </c>
      <c r="K5" s="32">
        <f>MIN(K9:K45)</f>
        <v>0</v>
      </c>
      <c r="L5" s="35">
        <f>MIN(L9:L45)</f>
        <v>0</v>
      </c>
    </row>
    <row r="6" spans="1:12" ht="18" customHeight="1">
      <c r="A6" s="15"/>
      <c r="B6" s="17"/>
      <c r="C6" s="17"/>
      <c r="D6" s="7"/>
      <c r="E6" s="7"/>
      <c r="F6" s="7"/>
      <c r="G6" s="33"/>
      <c r="H6" s="33"/>
      <c r="I6" s="33"/>
      <c r="J6" s="33"/>
      <c r="K6" s="33"/>
      <c r="L6" s="36"/>
    </row>
    <row r="7" spans="1:16" s="1" customFormat="1" ht="38.25">
      <c r="A7" s="27" t="s">
        <v>2</v>
      </c>
      <c r="B7" s="28" t="s">
        <v>23</v>
      </c>
      <c r="C7" s="28" t="s">
        <v>24</v>
      </c>
      <c r="D7" s="29" t="s">
        <v>3</v>
      </c>
      <c r="E7" s="4" t="s">
        <v>4</v>
      </c>
      <c r="F7" s="4" t="s">
        <v>5</v>
      </c>
      <c r="G7" s="4" t="s">
        <v>6</v>
      </c>
      <c r="H7" s="4" t="s">
        <v>7</v>
      </c>
      <c r="I7" s="5" t="s">
        <v>8</v>
      </c>
      <c r="J7" s="5" t="s">
        <v>13</v>
      </c>
      <c r="K7" s="5" t="s">
        <v>9</v>
      </c>
      <c r="L7" s="5" t="s">
        <v>16</v>
      </c>
      <c r="M7" s="30" t="s">
        <v>10</v>
      </c>
      <c r="N7" s="4"/>
      <c r="O7" s="37" t="s">
        <v>11</v>
      </c>
      <c r="P7" s="38" t="s">
        <v>25</v>
      </c>
    </row>
    <row r="8" spans="1:12" ht="22.5" customHeight="1">
      <c r="A8" s="9"/>
      <c r="B8" s="9"/>
      <c r="C8" s="9"/>
      <c r="D8" s="10"/>
      <c r="E8" s="9"/>
      <c r="F8" s="9"/>
      <c r="G8" s="14"/>
      <c r="H8" s="14"/>
      <c r="I8" s="14"/>
      <c r="J8" s="14"/>
      <c r="K8" s="14"/>
      <c r="L8" s="14"/>
    </row>
    <row r="9" spans="1:15" ht="13.5" customHeight="1">
      <c r="A9" s="24">
        <v>318</v>
      </c>
      <c r="B9" s="26" t="s">
        <v>265</v>
      </c>
      <c r="C9" s="26" t="s">
        <v>410</v>
      </c>
      <c r="D9" s="21" t="s">
        <v>82</v>
      </c>
      <c r="E9" s="21" t="s">
        <v>286</v>
      </c>
      <c r="F9" s="20" t="s">
        <v>84</v>
      </c>
      <c r="G9" s="6">
        <v>38.04</v>
      </c>
      <c r="H9" s="6">
        <v>38.37</v>
      </c>
      <c r="I9" s="6">
        <v>38.25</v>
      </c>
      <c r="J9" s="6">
        <v>38.54</v>
      </c>
      <c r="K9" s="6"/>
      <c r="L9" s="6"/>
      <c r="M9" s="22">
        <f>(G9*$G$4+H9*$H$4+I9*$I$4+J9*$J$4+K9*$K$4+L9*$L$4)</f>
        <v>153.2</v>
      </c>
      <c r="N9" s="22">
        <f>IF(M9&gt;0,M9*-1,-1000)</f>
        <v>-153.2</v>
      </c>
      <c r="O9" s="23">
        <f>IF(M9&gt;0,RANK(N9,N:N),0)</f>
        <v>1</v>
      </c>
    </row>
    <row r="10" spans="1:15" ht="13.5" customHeight="1">
      <c r="A10" s="24">
        <v>305</v>
      </c>
      <c r="B10" s="26" t="s">
        <v>265</v>
      </c>
      <c r="C10" s="26" t="s">
        <v>410</v>
      </c>
      <c r="D10" s="21" t="s">
        <v>95</v>
      </c>
      <c r="E10" s="21" t="s">
        <v>272</v>
      </c>
      <c r="F10" s="20" t="s">
        <v>97</v>
      </c>
      <c r="G10" s="6">
        <v>38.03</v>
      </c>
      <c r="H10" s="6">
        <v>38.42</v>
      </c>
      <c r="I10" s="6">
        <v>38.29</v>
      </c>
      <c r="J10" s="6">
        <v>38.74</v>
      </c>
      <c r="K10" s="6"/>
      <c r="L10" s="6"/>
      <c r="M10" s="22">
        <f>(G10*$G$4+H10*$H$4+I10*$I$4+J10*$J$4+K10*$K$4+L10*$L$4)</f>
        <v>153.48</v>
      </c>
      <c r="N10" s="22">
        <f>IF(M10&gt;0,M10*-1,-1000)</f>
        <v>-153.48</v>
      </c>
      <c r="O10" s="23">
        <f>IF(M10&gt;0,RANK(N10,N:N),0)</f>
        <v>2</v>
      </c>
    </row>
    <row r="11" spans="1:15" ht="13.5" customHeight="1">
      <c r="A11" s="24">
        <v>390</v>
      </c>
      <c r="B11" s="26" t="s">
        <v>265</v>
      </c>
      <c r="C11" s="26" t="s">
        <v>410</v>
      </c>
      <c r="D11" s="21" t="s">
        <v>359</v>
      </c>
      <c r="E11" s="21" t="s">
        <v>167</v>
      </c>
      <c r="F11" s="20" t="s">
        <v>114</v>
      </c>
      <c r="G11" s="6">
        <v>38.46</v>
      </c>
      <c r="H11" s="6">
        <v>38.18</v>
      </c>
      <c r="I11" s="6">
        <v>38.28</v>
      </c>
      <c r="J11" s="6">
        <v>38.77</v>
      </c>
      <c r="K11" s="6"/>
      <c r="L11" s="6"/>
      <c r="M11" s="22">
        <f>(G11*$G$4+H11*$H$4+I11*$I$4+J11*$J$4+K11*$K$4+L11*$L$4)</f>
        <v>153.69</v>
      </c>
      <c r="N11" s="22">
        <f>IF(M11&gt;0,M11*-1,-1000)</f>
        <v>-153.69</v>
      </c>
      <c r="O11" s="23">
        <f>IF(M11&gt;0,RANK(N11,N:N),0)</f>
        <v>3</v>
      </c>
    </row>
    <row r="12" spans="1:15" ht="13.5" customHeight="1">
      <c r="A12" s="24">
        <v>356</v>
      </c>
      <c r="B12" s="26" t="s">
        <v>265</v>
      </c>
      <c r="C12" s="26" t="s">
        <v>410</v>
      </c>
      <c r="D12" s="21" t="s">
        <v>195</v>
      </c>
      <c r="E12" s="21" t="s">
        <v>329</v>
      </c>
      <c r="F12" s="20" t="s">
        <v>84</v>
      </c>
      <c r="G12" s="6">
        <v>38.37</v>
      </c>
      <c r="H12" s="6">
        <v>38.41</v>
      </c>
      <c r="I12" s="6">
        <v>38.27</v>
      </c>
      <c r="J12" s="6">
        <v>38.71</v>
      </c>
      <c r="K12" s="6"/>
      <c r="L12" s="6"/>
      <c r="M12" s="22">
        <f>(G12*$G$4+H12*$H$4+I12*$I$4+J12*$J$4+K12*$K$4+L12*$L$4)</f>
        <v>153.76</v>
      </c>
      <c r="N12" s="22">
        <f>IF(M12&gt;0,M12*-1,-1000)</f>
        <v>-153.76</v>
      </c>
      <c r="O12" s="23">
        <f>IF(M12&gt;0,RANK(N12,N:N),0)</f>
        <v>4</v>
      </c>
    </row>
    <row r="13" spans="1:15" ht="13.5" customHeight="1">
      <c r="A13" s="24">
        <v>344</v>
      </c>
      <c r="B13" s="26" t="s">
        <v>265</v>
      </c>
      <c r="C13" s="26" t="s">
        <v>410</v>
      </c>
      <c r="D13" s="21" t="s">
        <v>206</v>
      </c>
      <c r="E13" s="21" t="s">
        <v>316</v>
      </c>
      <c r="F13" s="20" t="s">
        <v>130</v>
      </c>
      <c r="G13" s="6">
        <v>38.41</v>
      </c>
      <c r="H13" s="6">
        <v>38.35</v>
      </c>
      <c r="I13" s="6">
        <v>38.42</v>
      </c>
      <c r="J13" s="6">
        <v>38.62</v>
      </c>
      <c r="K13" s="6"/>
      <c r="L13" s="6"/>
      <c r="M13" s="22">
        <f>(G13*$G$4+H13*$H$4+I13*$I$4+J13*$J$4+K13*$K$4+L13*$L$4)</f>
        <v>153.8</v>
      </c>
      <c r="N13" s="22">
        <f>IF(M13&gt;0,M13*-1,-1000)</f>
        <v>-153.8</v>
      </c>
      <c r="O13" s="23">
        <f>IF(M13&gt;0,RANK(N13,N:N),0)</f>
        <v>5</v>
      </c>
    </row>
    <row r="14" spans="1:15" ht="13.5" customHeight="1">
      <c r="A14" s="24">
        <v>348</v>
      </c>
      <c r="B14" s="26" t="s">
        <v>265</v>
      </c>
      <c r="C14" s="26" t="s">
        <v>410</v>
      </c>
      <c r="D14" s="21" t="s">
        <v>206</v>
      </c>
      <c r="E14" s="21" t="s">
        <v>321</v>
      </c>
      <c r="F14" s="20" t="s">
        <v>130</v>
      </c>
      <c r="G14" s="6">
        <v>38.64</v>
      </c>
      <c r="H14" s="6">
        <v>38.17</v>
      </c>
      <c r="I14" s="6">
        <v>38.54</v>
      </c>
      <c r="J14" s="6">
        <v>38.63</v>
      </c>
      <c r="K14" s="6"/>
      <c r="L14" s="6"/>
      <c r="M14" s="22">
        <f>(G14*$G$4+H14*$H$4+I14*$I$4+J14*$J$4+K14*$K$4+L14*$L$4)</f>
        <v>153.98</v>
      </c>
      <c r="N14" s="22">
        <f>IF(M14&gt;0,M14*-1,-1000)</f>
        <v>-153.98</v>
      </c>
      <c r="O14" s="23">
        <f>IF(M14&gt;0,RANK(N14,N:N),0)</f>
        <v>6</v>
      </c>
    </row>
    <row r="15" spans="1:15" ht="13.5" customHeight="1">
      <c r="A15" s="24">
        <v>321</v>
      </c>
      <c r="B15" s="26" t="s">
        <v>265</v>
      </c>
      <c r="C15" s="26" t="s">
        <v>410</v>
      </c>
      <c r="D15" s="21" t="s">
        <v>289</v>
      </c>
      <c r="E15" s="21" t="s">
        <v>104</v>
      </c>
      <c r="F15" s="20" t="s">
        <v>69</v>
      </c>
      <c r="G15" s="6">
        <v>38.16</v>
      </c>
      <c r="H15" s="6">
        <v>38.6</v>
      </c>
      <c r="I15" s="6">
        <v>38.47</v>
      </c>
      <c r="J15" s="6">
        <v>38.77</v>
      </c>
      <c r="K15" s="6"/>
      <c r="L15" s="6"/>
      <c r="M15" s="22">
        <f>(G15*$G$4+H15*$H$4+I15*$I$4+J15*$J$4+K15*$K$4+L15*$L$4)</f>
        <v>154</v>
      </c>
      <c r="N15" s="22">
        <f>IF(M15&gt;0,M15*-1,-1000)</f>
        <v>-154</v>
      </c>
      <c r="O15" s="23">
        <f>IF(M15&gt;0,RANK(N15,N:N),0)</f>
        <v>7</v>
      </c>
    </row>
    <row r="16" spans="1:15" ht="13.5" customHeight="1">
      <c r="A16" s="24">
        <v>306</v>
      </c>
      <c r="B16" s="26" t="s">
        <v>265</v>
      </c>
      <c r="C16" s="26" t="s">
        <v>410</v>
      </c>
      <c r="D16" s="21" t="s">
        <v>110</v>
      </c>
      <c r="E16" s="21" t="s">
        <v>273</v>
      </c>
      <c r="F16" s="20" t="s">
        <v>416</v>
      </c>
      <c r="G16" s="6">
        <v>38.34</v>
      </c>
      <c r="H16" s="6">
        <v>38.3</v>
      </c>
      <c r="I16" s="6">
        <v>38.67</v>
      </c>
      <c r="J16" s="6">
        <v>38.71</v>
      </c>
      <c r="K16" s="6"/>
      <c r="L16" s="6"/>
      <c r="M16" s="22">
        <f>(G16*$G$4+H16*$H$4+I16*$I$4+J16*$J$4+K16*$K$4+L16*$L$4)</f>
        <v>154.02</v>
      </c>
      <c r="N16" s="22">
        <f>IF(M16&gt;0,M16*-1,-1000)</f>
        <v>-154.02</v>
      </c>
      <c r="O16" s="23">
        <f>IF(M16&gt;0,RANK(N16,N:N),0)</f>
        <v>8</v>
      </c>
    </row>
    <row r="17" spans="1:15" ht="13.5" customHeight="1">
      <c r="A17" s="24">
        <v>378</v>
      </c>
      <c r="B17" s="26" t="s">
        <v>265</v>
      </c>
      <c r="C17" s="26" t="s">
        <v>410</v>
      </c>
      <c r="D17" s="21" t="s">
        <v>48</v>
      </c>
      <c r="E17" s="21" t="s">
        <v>49</v>
      </c>
      <c r="F17" s="20" t="s">
        <v>50</v>
      </c>
      <c r="G17" s="6">
        <v>38.36</v>
      </c>
      <c r="H17" s="6">
        <v>38.5</v>
      </c>
      <c r="I17" s="6">
        <v>38.55</v>
      </c>
      <c r="J17" s="6">
        <v>38.72</v>
      </c>
      <c r="K17" s="6"/>
      <c r="L17" s="6"/>
      <c r="M17" s="22">
        <f>(G17*$G$4+H17*$H$4+I17*$I$4+J17*$J$4+K17*$K$4+L17*$L$4)</f>
        <v>154.13</v>
      </c>
      <c r="N17" s="22">
        <f>IF(M17&gt;0,M17*-1,-1000)</f>
        <v>-154.13</v>
      </c>
      <c r="O17" s="23">
        <f>IF(M17&gt;0,RANK(N17,N:N),0)</f>
        <v>9</v>
      </c>
    </row>
    <row r="18" spans="1:15" ht="13.5" customHeight="1">
      <c r="A18" s="24">
        <v>419</v>
      </c>
      <c r="B18" s="26" t="s">
        <v>265</v>
      </c>
      <c r="C18" s="26" t="s">
        <v>410</v>
      </c>
      <c r="D18" s="21" t="s">
        <v>95</v>
      </c>
      <c r="E18" s="21" t="s">
        <v>96</v>
      </c>
      <c r="F18" s="20" t="s">
        <v>97</v>
      </c>
      <c r="G18" s="6">
        <v>38.56</v>
      </c>
      <c r="H18" s="6">
        <v>38.28</v>
      </c>
      <c r="I18" s="6">
        <v>38.79</v>
      </c>
      <c r="J18" s="6">
        <v>38.7</v>
      </c>
      <c r="K18" s="6"/>
      <c r="L18" s="6"/>
      <c r="M18" s="22">
        <f>(G18*$G$4+H18*$H$4+I18*$I$4+J18*$J$4+K18*$K$4+L18*$L$4)</f>
        <v>154.33</v>
      </c>
      <c r="N18" s="22">
        <f>IF(M18&gt;0,M18*-1,-1000)</f>
        <v>-154.33</v>
      </c>
      <c r="O18" s="23">
        <f>IF(M18&gt;0,RANK(N18,N:N),0)</f>
        <v>10</v>
      </c>
    </row>
    <row r="19" spans="1:15" ht="13.5" customHeight="1">
      <c r="A19" s="24">
        <v>311</v>
      </c>
      <c r="B19" s="26" t="s">
        <v>265</v>
      </c>
      <c r="C19" s="26" t="s">
        <v>410</v>
      </c>
      <c r="D19" s="21" t="s">
        <v>280</v>
      </c>
      <c r="E19" s="21" t="s">
        <v>281</v>
      </c>
      <c r="F19" s="20" t="s">
        <v>69</v>
      </c>
      <c r="G19" s="6">
        <v>38.41</v>
      </c>
      <c r="H19" s="6">
        <v>38.43</v>
      </c>
      <c r="I19" s="6">
        <v>38.68</v>
      </c>
      <c r="J19" s="6">
        <v>38.82</v>
      </c>
      <c r="K19" s="6"/>
      <c r="L19" s="6"/>
      <c r="M19" s="22">
        <f>(G19*$G$4+H19*$H$4+I19*$I$4+J19*$J$4+K19*$K$4+L19*$L$4)</f>
        <v>154.34</v>
      </c>
      <c r="N19" s="22">
        <f>IF(M19&gt;0,M19*-1,-1000)</f>
        <v>-154.34</v>
      </c>
      <c r="O19" s="23">
        <f>IF(M19&gt;0,RANK(N19,N:N),0)</f>
        <v>11</v>
      </c>
    </row>
    <row r="20" spans="1:15" ht="13.5" customHeight="1">
      <c r="A20" s="24">
        <v>307</v>
      </c>
      <c r="B20" s="26" t="s">
        <v>265</v>
      </c>
      <c r="C20" s="26" t="s">
        <v>410</v>
      </c>
      <c r="D20" s="21" t="s">
        <v>274</v>
      </c>
      <c r="E20" s="21" t="s">
        <v>275</v>
      </c>
      <c r="F20" s="20" t="s">
        <v>69</v>
      </c>
      <c r="G20" s="6">
        <v>38.43</v>
      </c>
      <c r="H20" s="6">
        <v>38.45</v>
      </c>
      <c r="I20" s="6">
        <v>38.63</v>
      </c>
      <c r="J20" s="6">
        <v>38.87</v>
      </c>
      <c r="K20" s="6"/>
      <c r="L20" s="6"/>
      <c r="M20" s="22">
        <f>(G20*$G$4+H20*$H$4+I20*$I$4+J20*$J$4+K20*$K$4+L20*$L$4)</f>
        <v>154.38</v>
      </c>
      <c r="N20" s="22">
        <f>IF(M20&gt;0,M20*-1,-1000)</f>
        <v>-154.38</v>
      </c>
      <c r="O20" s="23">
        <f>IF(M20&gt;0,RANK(N20,N:N),0)</f>
        <v>12</v>
      </c>
    </row>
    <row r="21" spans="1:15" ht="13.5" customHeight="1">
      <c r="A21" s="24">
        <v>386</v>
      </c>
      <c r="B21" s="26" t="s">
        <v>265</v>
      </c>
      <c r="C21" s="26" t="s">
        <v>410</v>
      </c>
      <c r="D21" s="21" t="s">
        <v>361</v>
      </c>
      <c r="E21" s="21" t="s">
        <v>202</v>
      </c>
      <c r="F21" s="20" t="s">
        <v>50</v>
      </c>
      <c r="G21" s="6">
        <v>38.31</v>
      </c>
      <c r="H21" s="6">
        <v>38.66</v>
      </c>
      <c r="I21" s="6">
        <v>38.51</v>
      </c>
      <c r="J21" s="6">
        <v>38.9</v>
      </c>
      <c r="K21" s="6"/>
      <c r="L21" s="6"/>
      <c r="M21" s="22">
        <f>(G21*$G$4+H21*$H$4+I21*$I$4+J21*$J$4+K21*$K$4+L21*$L$4)</f>
        <v>154.38</v>
      </c>
      <c r="N21" s="22">
        <f>IF(M21&gt;0,M21*-1,-1000)</f>
        <v>-154.38</v>
      </c>
      <c r="O21" s="23">
        <f>IF(M21&gt;0,RANK(N21,N:N),0)</f>
        <v>12</v>
      </c>
    </row>
    <row r="22" spans="1:15" ht="13.5" customHeight="1">
      <c r="A22" s="24">
        <v>342</v>
      </c>
      <c r="B22" s="26" t="s">
        <v>265</v>
      </c>
      <c r="C22" s="26" t="s">
        <v>410</v>
      </c>
      <c r="D22" s="21" t="s">
        <v>313</v>
      </c>
      <c r="E22" s="21" t="s">
        <v>314</v>
      </c>
      <c r="F22" s="20" t="s">
        <v>50</v>
      </c>
      <c r="G22" s="6">
        <v>38.31</v>
      </c>
      <c r="H22" s="6">
        <v>38.73</v>
      </c>
      <c r="I22" s="6">
        <v>38.32</v>
      </c>
      <c r="J22" s="6">
        <v>39.03</v>
      </c>
      <c r="K22" s="6"/>
      <c r="L22" s="6"/>
      <c r="M22" s="22">
        <f>(G22*$G$4+H22*$H$4+I22*$I$4+J22*$J$4+K22*$K$4+L22*$L$4)</f>
        <v>154.39</v>
      </c>
      <c r="N22" s="22">
        <f>IF(M22&gt;0,M22*-1,-1000)</f>
        <v>-154.39</v>
      </c>
      <c r="O22" s="23">
        <f>IF(M22&gt;0,RANK(N22,N:N),0)</f>
        <v>14</v>
      </c>
    </row>
    <row r="23" spans="1:15" ht="13.5" customHeight="1">
      <c r="A23" s="24">
        <v>333</v>
      </c>
      <c r="B23" s="26" t="s">
        <v>265</v>
      </c>
      <c r="C23" s="26" t="s">
        <v>410</v>
      </c>
      <c r="D23" s="21" t="s">
        <v>266</v>
      </c>
      <c r="E23" s="21" t="s">
        <v>292</v>
      </c>
      <c r="F23" s="20" t="s">
        <v>267</v>
      </c>
      <c r="G23" s="6">
        <v>38.66</v>
      </c>
      <c r="H23" s="6">
        <v>38.38</v>
      </c>
      <c r="I23" s="6">
        <v>38.66</v>
      </c>
      <c r="J23" s="6">
        <v>38.81</v>
      </c>
      <c r="K23" s="6"/>
      <c r="L23" s="6"/>
      <c r="M23" s="22">
        <f>(G23*$G$4+H23*$H$4+I23*$I$4+J23*$J$4+K23*$K$4+L23*$L$4)</f>
        <v>154.51</v>
      </c>
      <c r="N23" s="22">
        <f>IF(M23&gt;0,M23*-1,-1000)</f>
        <v>-154.51</v>
      </c>
      <c r="O23" s="23">
        <f>IF(M23&gt;0,RANK(N23,N:N),0)</f>
        <v>15</v>
      </c>
    </row>
    <row r="24" spans="1:15" ht="13.5" customHeight="1">
      <c r="A24" s="24">
        <v>325</v>
      </c>
      <c r="B24" s="26" t="s">
        <v>265</v>
      </c>
      <c r="C24" s="26" t="s">
        <v>410</v>
      </c>
      <c r="D24" s="21" t="s">
        <v>291</v>
      </c>
      <c r="E24" s="21" t="s">
        <v>292</v>
      </c>
      <c r="F24" s="20" t="s">
        <v>50</v>
      </c>
      <c r="G24" s="6">
        <v>38.6</v>
      </c>
      <c r="H24" s="6">
        <v>38.55</v>
      </c>
      <c r="I24" s="6">
        <v>38.72</v>
      </c>
      <c r="J24" s="6">
        <v>38.67</v>
      </c>
      <c r="K24" s="6"/>
      <c r="L24" s="6"/>
      <c r="M24" s="22">
        <f>(G24*$G$4+H24*$H$4+I24*$I$4+J24*$J$4+K24*$K$4+L24*$L$4)</f>
        <v>154.54</v>
      </c>
      <c r="N24" s="22">
        <f>IF(M24&gt;0,M24*-1,-1000)</f>
        <v>-154.54</v>
      </c>
      <c r="O24" s="23">
        <f>IF(M24&gt;0,RANK(N24,N:N),0)</f>
        <v>16</v>
      </c>
    </row>
    <row r="25" spans="1:15" ht="13.5" customHeight="1">
      <c r="A25" s="24">
        <v>308</v>
      </c>
      <c r="B25" s="26" t="s">
        <v>265</v>
      </c>
      <c r="C25" s="26" t="s">
        <v>410</v>
      </c>
      <c r="D25" s="21" t="s">
        <v>276</v>
      </c>
      <c r="E25" s="21" t="s">
        <v>277</v>
      </c>
      <c r="F25" s="20" t="s">
        <v>209</v>
      </c>
      <c r="G25" s="6">
        <v>38.29</v>
      </c>
      <c r="H25" s="6">
        <v>38.75</v>
      </c>
      <c r="I25" s="6">
        <v>38.48</v>
      </c>
      <c r="J25" s="6">
        <v>39.03</v>
      </c>
      <c r="K25" s="6"/>
      <c r="L25" s="6"/>
      <c r="M25" s="22">
        <f>(G25*$G$4+H25*$H$4+I25*$I$4+J25*$J$4+K25*$K$4+L25*$L$4)</f>
        <v>154.55</v>
      </c>
      <c r="N25" s="22">
        <f>IF(M25&gt;0,M25*-1,-1000)</f>
        <v>-154.55</v>
      </c>
      <c r="O25" s="23">
        <f>IF(M25&gt;0,RANK(N25,N:N),0)</f>
        <v>17</v>
      </c>
    </row>
    <row r="26" spans="1:15" ht="13.5" customHeight="1">
      <c r="A26" s="24">
        <v>371</v>
      </c>
      <c r="B26" s="26" t="s">
        <v>265</v>
      </c>
      <c r="C26" s="26" t="s">
        <v>410</v>
      </c>
      <c r="D26" s="21" t="s">
        <v>345</v>
      </c>
      <c r="E26" s="21" t="s">
        <v>246</v>
      </c>
      <c r="F26" s="20" t="s">
        <v>209</v>
      </c>
      <c r="G26" s="6">
        <v>38.44</v>
      </c>
      <c r="H26" s="6">
        <v>38.62</v>
      </c>
      <c r="I26" s="6">
        <v>38.51</v>
      </c>
      <c r="J26" s="6">
        <v>39.05</v>
      </c>
      <c r="K26" s="6"/>
      <c r="L26" s="6"/>
      <c r="M26" s="22">
        <f>(G26*$G$4+H26*$H$4+I26*$I$4+J26*$J$4+K26*$K$4+L26*$L$4)</f>
        <v>154.62</v>
      </c>
      <c r="N26" s="22">
        <f>IF(M26&gt;0,M26*-1,-1000)</f>
        <v>-154.62</v>
      </c>
      <c r="O26" s="23">
        <f>IF(M26&gt;0,RANK(N26,N:N),0)</f>
        <v>18</v>
      </c>
    </row>
    <row r="27" spans="1:15" ht="13.5" customHeight="1">
      <c r="A27" s="24">
        <v>334</v>
      </c>
      <c r="B27" s="26" t="s">
        <v>265</v>
      </c>
      <c r="C27" s="26" t="s">
        <v>410</v>
      </c>
      <c r="D27" s="21" t="s">
        <v>303</v>
      </c>
      <c r="E27" s="21" t="s">
        <v>304</v>
      </c>
      <c r="F27" s="20" t="s">
        <v>50</v>
      </c>
      <c r="G27" s="6">
        <v>38.43</v>
      </c>
      <c r="H27" s="6">
        <v>38.8</v>
      </c>
      <c r="I27" s="6">
        <v>38.43</v>
      </c>
      <c r="J27" s="6">
        <v>38.97</v>
      </c>
      <c r="K27" s="6"/>
      <c r="L27" s="6"/>
      <c r="M27" s="22">
        <f>(G27*$G$4+H27*$H$4+I27*$I$4+J27*$J$4+K27*$K$4+L27*$L$4)</f>
        <v>154.63</v>
      </c>
      <c r="N27" s="22">
        <f>IF(M27&gt;0,M27*-1,-1000)</f>
        <v>-154.63</v>
      </c>
      <c r="O27" s="23">
        <f>IF(M27&gt;0,RANK(N27,N:N),0)</f>
        <v>19</v>
      </c>
    </row>
    <row r="28" spans="1:15" ht="13.5" customHeight="1">
      <c r="A28" s="24">
        <v>345</v>
      </c>
      <c r="B28" s="26" t="s">
        <v>265</v>
      </c>
      <c r="C28" s="26" t="s">
        <v>410</v>
      </c>
      <c r="D28" s="21" t="s">
        <v>317</v>
      </c>
      <c r="E28" s="21" t="s">
        <v>318</v>
      </c>
      <c r="F28" s="20" t="s">
        <v>209</v>
      </c>
      <c r="G28" s="6">
        <v>38.41</v>
      </c>
      <c r="H28" s="6">
        <v>38.74</v>
      </c>
      <c r="I28" s="6">
        <v>38.43</v>
      </c>
      <c r="J28" s="6">
        <v>39.05</v>
      </c>
      <c r="K28" s="6"/>
      <c r="L28" s="6"/>
      <c r="M28" s="22">
        <f>(G28*$G$4+H28*$H$4+I28*$I$4+J28*$J$4+K28*$K$4+L28*$L$4)</f>
        <v>154.63</v>
      </c>
      <c r="N28" s="22">
        <f>IF(M28&gt;0,M28*-1,-1000)</f>
        <v>-154.63</v>
      </c>
      <c r="O28" s="23">
        <f>IF(M28&gt;0,RANK(N28,N:N),0)</f>
        <v>19</v>
      </c>
    </row>
    <row r="29" spans="1:15" ht="13.5" customHeight="1">
      <c r="A29" s="24">
        <v>346</v>
      </c>
      <c r="B29" s="26" t="s">
        <v>265</v>
      </c>
      <c r="C29" s="26" t="s">
        <v>410</v>
      </c>
      <c r="D29" s="21" t="s">
        <v>52</v>
      </c>
      <c r="E29" s="21" t="s">
        <v>319</v>
      </c>
      <c r="F29" s="20" t="s">
        <v>54</v>
      </c>
      <c r="G29" s="6">
        <v>38.76</v>
      </c>
      <c r="H29" s="6">
        <v>38.49</v>
      </c>
      <c r="I29" s="6">
        <v>38.6</v>
      </c>
      <c r="J29" s="6">
        <v>38.79</v>
      </c>
      <c r="K29" s="6"/>
      <c r="L29" s="6"/>
      <c r="M29" s="22">
        <f>(G29*$G$4+H29*$H$4+I29*$I$4+J29*$J$4+K29*$K$4+L29*$L$4)</f>
        <v>154.64</v>
      </c>
      <c r="N29" s="22">
        <f>IF(M29&gt;0,M29*-1,-1000)</f>
        <v>-154.64</v>
      </c>
      <c r="O29" s="23">
        <f>IF(M29&gt;0,RANK(N29,N:N),0)</f>
        <v>21</v>
      </c>
    </row>
    <row r="30" spans="1:15" ht="13.5" customHeight="1">
      <c r="A30" s="24">
        <v>350</v>
      </c>
      <c r="B30" s="26" t="s">
        <v>265</v>
      </c>
      <c r="C30" s="26" t="s">
        <v>410</v>
      </c>
      <c r="D30" s="21" t="s">
        <v>313</v>
      </c>
      <c r="E30" s="21" t="s">
        <v>324</v>
      </c>
      <c r="F30" s="20" t="s">
        <v>50</v>
      </c>
      <c r="G30" s="6">
        <v>38.61</v>
      </c>
      <c r="H30" s="6">
        <v>38.52</v>
      </c>
      <c r="I30" s="6">
        <v>38.64</v>
      </c>
      <c r="J30" s="6">
        <v>38.87</v>
      </c>
      <c r="K30" s="6"/>
      <c r="L30" s="6"/>
      <c r="M30" s="22">
        <f>(G30*$G$4+H30*$H$4+I30*$I$4+J30*$J$4+K30*$K$4+L30*$L$4)</f>
        <v>154.64</v>
      </c>
      <c r="N30" s="22">
        <f>IF(M30&gt;0,M30*-1,-1000)</f>
        <v>-154.64</v>
      </c>
      <c r="O30" s="23">
        <f>IF(M30&gt;0,RANK(N30,N:N),0)</f>
        <v>21</v>
      </c>
    </row>
    <row r="31" spans="1:15" ht="13.5" customHeight="1">
      <c r="A31" s="24">
        <v>391</v>
      </c>
      <c r="B31" s="26" t="s">
        <v>265</v>
      </c>
      <c r="C31" s="26" t="s">
        <v>410</v>
      </c>
      <c r="D31" s="21" t="s">
        <v>255</v>
      </c>
      <c r="E31" s="21" t="s">
        <v>365</v>
      </c>
      <c r="F31" s="20" t="s">
        <v>69</v>
      </c>
      <c r="G31" s="6">
        <v>38.43</v>
      </c>
      <c r="H31" s="6">
        <v>38.71</v>
      </c>
      <c r="I31" s="6">
        <v>38.58</v>
      </c>
      <c r="J31" s="6">
        <v>39</v>
      </c>
      <c r="K31" s="6"/>
      <c r="L31" s="6"/>
      <c r="M31" s="22">
        <f>(G31*$G$4+H31*$H$4+I31*$I$4+J31*$J$4+K31*$K$4+L31*$L$4)</f>
        <v>154.72</v>
      </c>
      <c r="N31" s="22">
        <f>IF(M31&gt;0,M31*-1,-1000)</f>
        <v>-154.72</v>
      </c>
      <c r="O31" s="23">
        <f>IF(M31&gt;0,RANK(N31,N:N),0)</f>
        <v>23</v>
      </c>
    </row>
    <row r="32" spans="1:15" ht="13.5" customHeight="1">
      <c r="A32" s="24">
        <v>302</v>
      </c>
      <c r="B32" s="26" t="s">
        <v>265</v>
      </c>
      <c r="C32" s="26" t="s">
        <v>410</v>
      </c>
      <c r="D32" s="21" t="s">
        <v>268</v>
      </c>
      <c r="E32" s="21" t="s">
        <v>269</v>
      </c>
      <c r="F32" s="20" t="s">
        <v>114</v>
      </c>
      <c r="G32" s="6">
        <v>38.61</v>
      </c>
      <c r="H32" s="6">
        <v>38.61</v>
      </c>
      <c r="I32" s="6">
        <v>38.8</v>
      </c>
      <c r="J32" s="6">
        <v>38.88</v>
      </c>
      <c r="K32" s="6"/>
      <c r="L32" s="6"/>
      <c r="M32" s="22">
        <f>(G32*$G$4+H32*$H$4+I32*$I$4+J32*$J$4+K32*$K$4+L32*$L$4)</f>
        <v>154.9</v>
      </c>
      <c r="N32" s="22">
        <f>IF(M32&gt;0,M32*-1,-1000)</f>
        <v>-154.9</v>
      </c>
      <c r="O32" s="23">
        <f>IF(M32&gt;0,RANK(N32,N:N),0)</f>
        <v>24</v>
      </c>
    </row>
    <row r="33" spans="1:15" ht="13.5" customHeight="1">
      <c r="A33" s="24">
        <v>331</v>
      </c>
      <c r="B33" s="26" t="s">
        <v>265</v>
      </c>
      <c r="C33" s="26" t="s">
        <v>410</v>
      </c>
      <c r="D33" s="21" t="s">
        <v>300</v>
      </c>
      <c r="E33" s="21" t="s">
        <v>301</v>
      </c>
      <c r="F33" s="20" t="s">
        <v>100</v>
      </c>
      <c r="G33" s="6">
        <v>38.67</v>
      </c>
      <c r="H33" s="6">
        <v>38.65</v>
      </c>
      <c r="I33" s="6">
        <v>38.68</v>
      </c>
      <c r="J33" s="6">
        <v>39.04</v>
      </c>
      <c r="K33" s="6"/>
      <c r="L33" s="6"/>
      <c r="M33" s="22">
        <f>(G33*$G$4+H33*$H$4+I33*$I$4+J33*$J$4+K33*$K$4+L33*$L$4)</f>
        <v>155.04</v>
      </c>
      <c r="N33" s="22">
        <f>IF(M33&gt;0,M33*-1,-1000)</f>
        <v>-155.04</v>
      </c>
      <c r="O33" s="23">
        <f>IF(M33&gt;0,RANK(N33,N:N),0)</f>
        <v>25</v>
      </c>
    </row>
    <row r="34" spans="1:15" ht="13.5" customHeight="1">
      <c r="A34" s="24">
        <v>393</v>
      </c>
      <c r="B34" s="26" t="s">
        <v>265</v>
      </c>
      <c r="C34" s="26" t="s">
        <v>410</v>
      </c>
      <c r="D34" s="21" t="s">
        <v>367</v>
      </c>
      <c r="E34" s="21" t="s">
        <v>368</v>
      </c>
      <c r="F34" s="20" t="s">
        <v>64</v>
      </c>
      <c r="G34" s="6">
        <v>38.56</v>
      </c>
      <c r="H34" s="6">
        <v>38.65</v>
      </c>
      <c r="I34" s="6">
        <v>38.89</v>
      </c>
      <c r="J34" s="6">
        <v>38.98</v>
      </c>
      <c r="K34" s="6"/>
      <c r="L34" s="6"/>
      <c r="M34" s="22">
        <f>(G34*$G$4+H34*$H$4+I34*$I$4+J34*$J$4+K34*$K$4+L34*$L$4)</f>
        <v>155.08</v>
      </c>
      <c r="N34" s="22">
        <f>IF(M34&gt;0,M34*-1,-1000)</f>
        <v>-155.08</v>
      </c>
      <c r="O34" s="23">
        <f>IF(M34&gt;0,RANK(N34,N:N),0)</f>
        <v>26</v>
      </c>
    </row>
    <row r="35" spans="1:15" ht="13.5" customHeight="1">
      <c r="A35" s="24">
        <v>301</v>
      </c>
      <c r="B35" s="26" t="s">
        <v>265</v>
      </c>
      <c r="C35" s="26" t="s">
        <v>410</v>
      </c>
      <c r="D35" s="21" t="s">
        <v>266</v>
      </c>
      <c r="E35" s="21" t="s">
        <v>187</v>
      </c>
      <c r="F35" s="20" t="s">
        <v>267</v>
      </c>
      <c r="G35" s="6">
        <v>38.55</v>
      </c>
      <c r="H35" s="6">
        <v>38.78</v>
      </c>
      <c r="I35" s="6">
        <v>38.68</v>
      </c>
      <c r="J35" s="6">
        <v>39.15</v>
      </c>
      <c r="K35" s="6"/>
      <c r="L35" s="6"/>
      <c r="M35" s="22">
        <f>(G35*$G$4+H35*$H$4+I35*$I$4+J35*$J$4+K35*$K$4+L35*$L$4)</f>
        <v>155.16</v>
      </c>
      <c r="N35" s="22">
        <f>IF(M35&gt;0,M35*-1,-1000)</f>
        <v>-155.16</v>
      </c>
      <c r="O35" s="23">
        <f>IF(M35&gt;0,RANK(N35,N:N),0)</f>
        <v>27</v>
      </c>
    </row>
    <row r="36" spans="1:15" ht="13.5" customHeight="1">
      <c r="A36" s="24">
        <v>313</v>
      </c>
      <c r="B36" s="26" t="s">
        <v>265</v>
      </c>
      <c r="C36" s="26" t="s">
        <v>410</v>
      </c>
      <c r="D36" s="21" t="s">
        <v>92</v>
      </c>
      <c r="E36" s="21" t="s">
        <v>283</v>
      </c>
      <c r="F36" s="20" t="s">
        <v>50</v>
      </c>
      <c r="G36" s="6">
        <v>38.37</v>
      </c>
      <c r="H36" s="6">
        <v>38.9</v>
      </c>
      <c r="I36" s="6">
        <v>38.79</v>
      </c>
      <c r="J36" s="6">
        <v>39.14</v>
      </c>
      <c r="K36" s="6"/>
      <c r="L36" s="6"/>
      <c r="M36" s="22">
        <f>(G36*$G$4+H36*$H$4+I36*$I$4+J36*$J$4+K36*$K$4+L36*$L$4)</f>
        <v>155.2</v>
      </c>
      <c r="N36" s="22">
        <f>IF(M36&gt;0,M36*-1,-1000)</f>
        <v>-155.2</v>
      </c>
      <c r="O36" s="23">
        <f>IF(M36&gt;0,RANK(N36,N:N),0)</f>
        <v>28</v>
      </c>
    </row>
    <row r="37" spans="1:15" ht="13.5" customHeight="1">
      <c r="A37" s="24">
        <v>335</v>
      </c>
      <c r="B37" s="26" t="s">
        <v>265</v>
      </c>
      <c r="C37" s="26" t="s">
        <v>410</v>
      </c>
      <c r="D37" s="21" t="s">
        <v>98</v>
      </c>
      <c r="E37" s="21" t="s">
        <v>305</v>
      </c>
      <c r="F37" s="20" t="s">
        <v>100</v>
      </c>
      <c r="G37" s="6">
        <v>38.69</v>
      </c>
      <c r="H37" s="6">
        <v>38.78</v>
      </c>
      <c r="I37" s="6">
        <v>38.77</v>
      </c>
      <c r="J37" s="6">
        <v>38.99</v>
      </c>
      <c r="K37" s="6"/>
      <c r="L37" s="6"/>
      <c r="M37" s="22">
        <f>(G37*$G$4+H37*$H$4+I37*$I$4+J37*$J$4+K37*$K$4+L37*$L$4)</f>
        <v>155.23</v>
      </c>
      <c r="N37" s="22">
        <f>IF(M37&gt;0,M37*-1,-1000)</f>
        <v>-155.23</v>
      </c>
      <c r="O37" s="23">
        <f>IF(M37&gt;0,RANK(N37,N:N),0)</f>
        <v>29</v>
      </c>
    </row>
    <row r="38" spans="1:15" ht="13.5" customHeight="1">
      <c r="A38" s="24">
        <v>310</v>
      </c>
      <c r="B38" s="26" t="s">
        <v>265</v>
      </c>
      <c r="C38" s="26" t="s">
        <v>410</v>
      </c>
      <c r="D38" s="21" t="s">
        <v>278</v>
      </c>
      <c r="E38" s="21" t="s">
        <v>279</v>
      </c>
      <c r="F38" s="20" t="s">
        <v>416</v>
      </c>
      <c r="G38" s="6">
        <v>38.41</v>
      </c>
      <c r="H38" s="6">
        <v>38.91</v>
      </c>
      <c r="I38" s="6">
        <v>38.73</v>
      </c>
      <c r="J38" s="6">
        <v>39.2</v>
      </c>
      <c r="K38" s="6"/>
      <c r="L38" s="6"/>
      <c r="M38" s="22">
        <f>(G38*$G$4+H38*$H$4+I38*$I$4+J38*$J$4+K38*$K$4+L38*$L$4)</f>
        <v>155.25</v>
      </c>
      <c r="N38" s="22">
        <f>IF(M38&gt;0,M38*-1,-1000)</f>
        <v>-155.25</v>
      </c>
      <c r="O38" s="23">
        <f>IF(M38&gt;0,RANK(N38,N:N),0)</f>
        <v>30</v>
      </c>
    </row>
    <row r="39" spans="1:15" ht="13.5" customHeight="1">
      <c r="A39" s="24">
        <v>347</v>
      </c>
      <c r="B39" s="26" t="s">
        <v>265</v>
      </c>
      <c r="C39" s="26" t="s">
        <v>410</v>
      </c>
      <c r="D39" s="21" t="s">
        <v>320</v>
      </c>
      <c r="E39" s="21" t="s">
        <v>68</v>
      </c>
      <c r="F39" s="20" t="s">
        <v>100</v>
      </c>
      <c r="G39" s="6">
        <v>38.62</v>
      </c>
      <c r="H39" s="6">
        <v>38.73</v>
      </c>
      <c r="I39" s="6">
        <v>38.69</v>
      </c>
      <c r="J39" s="6">
        <v>39.21</v>
      </c>
      <c r="K39" s="6"/>
      <c r="L39" s="6"/>
      <c r="M39" s="22">
        <f>(G39*$G$4+H39*$H$4+I39*$I$4+J39*$J$4+K39*$K$4+L39*$L$4)</f>
        <v>155.25</v>
      </c>
      <c r="N39" s="22">
        <f>IF(M39&gt;0,M39*-1,-1000)</f>
        <v>-155.25</v>
      </c>
      <c r="O39" s="23">
        <f>IF(M39&gt;0,RANK(N39,N:N),0)</f>
        <v>30</v>
      </c>
    </row>
    <row r="40" spans="1:15" ht="13.5" customHeight="1">
      <c r="A40" s="24">
        <v>309</v>
      </c>
      <c r="B40" s="26" t="s">
        <v>265</v>
      </c>
      <c r="C40" s="26" t="s">
        <v>410</v>
      </c>
      <c r="D40" s="21" t="s">
        <v>120</v>
      </c>
      <c r="E40" s="21" t="s">
        <v>61</v>
      </c>
      <c r="F40" s="20" t="s">
        <v>50</v>
      </c>
      <c r="G40" s="6">
        <v>38.57</v>
      </c>
      <c r="H40" s="6">
        <v>38.76</v>
      </c>
      <c r="I40" s="6">
        <v>38.86</v>
      </c>
      <c r="J40" s="6">
        <v>39.18</v>
      </c>
      <c r="K40" s="6"/>
      <c r="L40" s="6"/>
      <c r="M40" s="22">
        <f>(G40*$G$4+H40*$H$4+I40*$I$4+J40*$J$4+K40*$K$4+L40*$L$4)</f>
        <v>155.37</v>
      </c>
      <c r="N40" s="22">
        <f>IF(M40&gt;0,M40*-1,-1000)</f>
        <v>-155.37</v>
      </c>
      <c r="O40" s="23">
        <f>IF(M40&gt;0,RANK(N40,N:N),0)</f>
        <v>32</v>
      </c>
    </row>
    <row r="41" spans="1:15" ht="13.5" customHeight="1">
      <c r="A41" s="24">
        <v>338</v>
      </c>
      <c r="B41" s="26" t="s">
        <v>265</v>
      </c>
      <c r="C41" s="26" t="s">
        <v>410</v>
      </c>
      <c r="D41" s="21" t="s">
        <v>309</v>
      </c>
      <c r="E41" s="21" t="s">
        <v>96</v>
      </c>
      <c r="F41" s="20" t="s">
        <v>64</v>
      </c>
      <c r="G41" s="6">
        <v>38.74</v>
      </c>
      <c r="H41" s="6">
        <v>38.77</v>
      </c>
      <c r="I41" s="6">
        <v>38.88</v>
      </c>
      <c r="J41" s="6">
        <v>39.08</v>
      </c>
      <c r="K41" s="6"/>
      <c r="L41" s="6"/>
      <c r="M41" s="22">
        <f>(G41*$G$4+H41*$H$4+I41*$I$4+J41*$J$4+K41*$K$4+L41*$L$4)</f>
        <v>155.47</v>
      </c>
      <c r="N41" s="22">
        <f>IF(M41&gt;0,M41*-1,-1000)</f>
        <v>-155.47</v>
      </c>
      <c r="O41" s="23">
        <f>IF(M41&gt;0,RANK(N41,N:N),0)</f>
        <v>33</v>
      </c>
    </row>
    <row r="42" spans="1:15" ht="13.5" customHeight="1">
      <c r="A42" s="24">
        <v>336</v>
      </c>
      <c r="B42" s="26" t="s">
        <v>265</v>
      </c>
      <c r="C42" s="26" t="s">
        <v>410</v>
      </c>
      <c r="D42" s="21" t="s">
        <v>306</v>
      </c>
      <c r="E42" s="21" t="s">
        <v>264</v>
      </c>
      <c r="F42" s="20" t="s">
        <v>100</v>
      </c>
      <c r="G42" s="6">
        <v>38.62</v>
      </c>
      <c r="H42" s="6">
        <v>38.98</v>
      </c>
      <c r="I42" s="6">
        <v>38.79</v>
      </c>
      <c r="J42" s="6">
        <v>39.31</v>
      </c>
      <c r="K42" s="6"/>
      <c r="L42" s="6"/>
      <c r="M42" s="22">
        <f>(G42*$G$4+H42*$H$4+I42*$I$4+J42*$J$4+K42*$K$4+L42*$L$4)</f>
        <v>155.7</v>
      </c>
      <c r="N42" s="22">
        <f>IF(M42&gt;0,M42*-1,-1000)</f>
        <v>-155.7</v>
      </c>
      <c r="O42" s="23">
        <f>IF(M42&gt;0,RANK(N42,N:N),0)</f>
        <v>34</v>
      </c>
    </row>
    <row r="43" spans="1:15" ht="13.5" customHeight="1">
      <c r="A43" s="24">
        <v>411</v>
      </c>
      <c r="B43" s="26" t="s">
        <v>265</v>
      </c>
      <c r="C43" s="26" t="s">
        <v>410</v>
      </c>
      <c r="D43" s="21" t="s">
        <v>377</v>
      </c>
      <c r="E43" s="21" t="s">
        <v>73</v>
      </c>
      <c r="F43" s="20" t="s">
        <v>54</v>
      </c>
      <c r="G43" s="6">
        <v>38.93</v>
      </c>
      <c r="H43" s="6">
        <v>38.93</v>
      </c>
      <c r="I43" s="6">
        <v>39.11</v>
      </c>
      <c r="J43" s="6">
        <v>39.48</v>
      </c>
      <c r="K43" s="6"/>
      <c r="L43" s="6"/>
      <c r="M43" s="22">
        <f>(G43*$G$4+H43*$H$4+I43*$I$4+J43*$J$4+K43*$K$4+L43*$L$4)</f>
        <v>156.45</v>
      </c>
      <c r="N43" s="22">
        <f>IF(M43&gt;0,M43*-1,-1000)</f>
        <v>-156.45</v>
      </c>
      <c r="O43" s="23">
        <f>IF(M43&gt;0,RANK(N43,N:N),0)</f>
        <v>35</v>
      </c>
    </row>
    <row r="44" spans="1:15" ht="13.5" customHeight="1">
      <c r="A44" s="24">
        <v>382</v>
      </c>
      <c r="B44" s="26" t="s">
        <v>265</v>
      </c>
      <c r="C44" s="26" t="s">
        <v>410</v>
      </c>
      <c r="D44" s="21" t="s">
        <v>356</v>
      </c>
      <c r="E44" s="21" t="s">
        <v>357</v>
      </c>
      <c r="F44" s="20" t="s">
        <v>64</v>
      </c>
      <c r="G44" s="6">
        <v>38.82</v>
      </c>
      <c r="H44" s="6">
        <v>39.37</v>
      </c>
      <c r="I44" s="6">
        <v>38.76</v>
      </c>
      <c r="J44" s="6">
        <v>39.58</v>
      </c>
      <c r="K44" s="6"/>
      <c r="L44" s="6"/>
      <c r="M44" s="22">
        <f>(G44*$G$4+H44*$H$4+I44*$I$4+J44*$J$4+K44*$K$4+L44*$L$4)</f>
        <v>156.53</v>
      </c>
      <c r="N44" s="22">
        <f>IF(M44&gt;0,M44*-1,-1000)</f>
        <v>-156.53</v>
      </c>
      <c r="O44" s="23">
        <f>IF(M44&gt;0,RANK(N44,N:N),0)</f>
        <v>36</v>
      </c>
    </row>
    <row r="45" spans="1:15" ht="13.5" customHeight="1">
      <c r="A45" s="24">
        <v>420</v>
      </c>
      <c r="B45" s="26" t="s">
        <v>265</v>
      </c>
      <c r="C45" s="26" t="s">
        <v>410</v>
      </c>
      <c r="D45" s="21" t="s">
        <v>461</v>
      </c>
      <c r="E45" s="21" t="s">
        <v>99</v>
      </c>
      <c r="F45" s="20" t="s">
        <v>100</v>
      </c>
      <c r="G45" s="6">
        <v>39.61</v>
      </c>
      <c r="H45" s="6">
        <v>39.75</v>
      </c>
      <c r="I45" s="6">
        <v>39.11</v>
      </c>
      <c r="J45" s="6">
        <v>39.6</v>
      </c>
      <c r="K45" s="6"/>
      <c r="L45" s="6"/>
      <c r="M45" s="22">
        <f>(G45*$G$4+H45*$H$4+I45*$I$4+J45*$J$4+K45*$K$4+L45*$L$4)</f>
        <v>158.07</v>
      </c>
      <c r="N45" s="22">
        <f>IF(M45&gt;0,M45*-1,-1000)</f>
        <v>-158.07</v>
      </c>
      <c r="O45" s="23">
        <f>IF(M45&gt;0,RANK(N45,N:N),0)</f>
        <v>37</v>
      </c>
    </row>
  </sheetData>
  <autoFilter ref="A8:P45"/>
  <printOptions/>
  <pageMargins left="0.3937007874015748" right="0.1968503937007874" top="0.42" bottom="0.5511811023622047" header="0.15748031496062992"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4.xml><?xml version="1.0" encoding="utf-8"?>
<worksheet xmlns="http://schemas.openxmlformats.org/spreadsheetml/2006/main" xmlns:r="http://schemas.openxmlformats.org/officeDocument/2006/relationships">
  <sheetPr codeName="Tabelle10">
    <pageSetUpPr fitToPage="1"/>
  </sheetPr>
  <dimension ref="A1:P25"/>
  <sheetViews>
    <sheetView zoomScale="75" zoomScaleNormal="75" workbookViewId="0" topLeftCell="A1">
      <pane xSplit="5" ySplit="7" topLeftCell="F8" activePane="bottomRight" state="frozen"/>
      <selection pane="topLeft" activeCell="D6" sqref="D6"/>
      <selection pane="topRight" activeCell="D6" sqref="D6"/>
      <selection pane="bottomLeft" activeCell="D6" sqref="D6"/>
      <selection pane="bottomRight" activeCell="E19" sqref="E1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25" customWidth="1"/>
  </cols>
  <sheetData>
    <row r="1" spans="1:16" s="9" customFormat="1" ht="30">
      <c r="A1" s="16" t="s">
        <v>46</v>
      </c>
      <c r="B1" s="16"/>
      <c r="C1" s="16"/>
      <c r="D1" s="17"/>
      <c r="E1" s="7"/>
      <c r="F1" s="7"/>
      <c r="G1" s="7"/>
      <c r="H1" s="7"/>
      <c r="I1" s="7"/>
      <c r="J1" s="7"/>
      <c r="K1" s="7"/>
      <c r="L1" s="7"/>
      <c r="M1" s="7"/>
      <c r="N1" s="7"/>
      <c r="O1" s="18"/>
      <c r="P1" s="25"/>
    </row>
    <row r="2" spans="1:16" s="9" customFormat="1" ht="30">
      <c r="A2" s="16" t="s">
        <v>21</v>
      </c>
      <c r="B2" s="16"/>
      <c r="C2" s="16"/>
      <c r="D2" s="19"/>
      <c r="E2" s="7"/>
      <c r="F2" s="7"/>
      <c r="G2" s="7"/>
      <c r="H2" s="7"/>
      <c r="I2" s="7"/>
      <c r="J2" s="7"/>
      <c r="K2" s="7"/>
      <c r="L2" s="7"/>
      <c r="M2" s="7"/>
      <c r="N2" s="7"/>
      <c r="O2" s="18"/>
      <c r="P2" s="25"/>
    </row>
    <row r="3" spans="4:16" s="9" customFormat="1" ht="9.75" customHeight="1">
      <c r="D3" s="10"/>
      <c r="O3" s="11"/>
      <c r="P3" s="25"/>
    </row>
    <row r="4" spans="1:13" ht="15" customHeight="1">
      <c r="A4" s="8" t="s">
        <v>26</v>
      </c>
      <c r="B4" s="13"/>
      <c r="C4" s="13"/>
      <c r="D4" s="12"/>
      <c r="E4" s="13"/>
      <c r="F4" s="13"/>
      <c r="G4" s="31">
        <v>1</v>
      </c>
      <c r="H4" s="31">
        <v>1</v>
      </c>
      <c r="I4" s="31">
        <v>1</v>
      </c>
      <c r="J4" s="31">
        <v>1</v>
      </c>
      <c r="K4" s="31">
        <v>0</v>
      </c>
      <c r="L4" s="34">
        <v>0</v>
      </c>
      <c r="M4" s="7"/>
    </row>
    <row r="5" spans="1:12" ht="16.5" customHeight="1">
      <c r="A5" s="15" t="s">
        <v>1</v>
      </c>
      <c r="B5" s="17"/>
      <c r="C5" s="17"/>
      <c r="D5" s="7"/>
      <c r="E5" s="7"/>
      <c r="F5" s="7"/>
      <c r="G5" s="32">
        <f>MIN(G9:G25)</f>
        <v>37.85</v>
      </c>
      <c r="H5" s="32">
        <f>MIN(H9:H25)</f>
        <v>38.04</v>
      </c>
      <c r="I5" s="32">
        <f>MIN(I9:I25)</f>
        <v>38.22</v>
      </c>
      <c r="J5" s="32">
        <f>MIN(J9:J25)</f>
        <v>38.47</v>
      </c>
      <c r="K5" s="32">
        <f>MIN(K9:K25)</f>
        <v>0</v>
      </c>
      <c r="L5" s="35">
        <f>MIN(L9:L25)</f>
        <v>0</v>
      </c>
    </row>
    <row r="6" spans="1:12" ht="18" customHeight="1">
      <c r="A6" s="15"/>
      <c r="B6" s="17"/>
      <c r="C6" s="17"/>
      <c r="D6" s="7"/>
      <c r="E6" s="7"/>
      <c r="F6" s="7"/>
      <c r="G6" s="33"/>
      <c r="H6" s="33"/>
      <c r="I6" s="33"/>
      <c r="J6" s="33"/>
      <c r="K6" s="33"/>
      <c r="L6" s="36"/>
    </row>
    <row r="7" spans="1:16" s="1" customFormat="1" ht="38.25">
      <c r="A7" s="27" t="s">
        <v>2</v>
      </c>
      <c r="B7" s="28" t="s">
        <v>23</v>
      </c>
      <c r="C7" s="28" t="s">
        <v>24</v>
      </c>
      <c r="D7" s="29" t="s">
        <v>3</v>
      </c>
      <c r="E7" s="4" t="s">
        <v>4</v>
      </c>
      <c r="F7" s="4" t="s">
        <v>5</v>
      </c>
      <c r="G7" s="4" t="s">
        <v>6</v>
      </c>
      <c r="H7" s="4" t="s">
        <v>7</v>
      </c>
      <c r="I7" s="5" t="s">
        <v>8</v>
      </c>
      <c r="J7" s="5" t="s">
        <v>13</v>
      </c>
      <c r="K7" s="5" t="s">
        <v>9</v>
      </c>
      <c r="L7" s="5" t="s">
        <v>16</v>
      </c>
      <c r="M7" s="30" t="s">
        <v>10</v>
      </c>
      <c r="N7" s="4"/>
      <c r="O7" s="37" t="s">
        <v>11</v>
      </c>
      <c r="P7" s="38" t="s">
        <v>25</v>
      </c>
    </row>
    <row r="8" spans="1:12" ht="22.5" customHeight="1">
      <c r="A8" s="9"/>
      <c r="B8" s="9"/>
      <c r="C8" s="9"/>
      <c r="D8" s="10"/>
      <c r="E8" s="9"/>
      <c r="F8" s="9"/>
      <c r="G8" s="14"/>
      <c r="H8" s="14"/>
      <c r="I8" s="14"/>
      <c r="J8" s="14"/>
      <c r="K8" s="14"/>
      <c r="L8" s="14"/>
    </row>
    <row r="9" spans="1:15" ht="13.5" customHeight="1">
      <c r="A9" s="24">
        <v>508</v>
      </c>
      <c r="B9" s="26" t="s">
        <v>382</v>
      </c>
      <c r="C9" s="26" t="s">
        <v>410</v>
      </c>
      <c r="D9" s="21" t="s">
        <v>388</v>
      </c>
      <c r="E9" s="21" t="s">
        <v>180</v>
      </c>
      <c r="F9" s="20" t="s">
        <v>84</v>
      </c>
      <c r="G9" s="6">
        <v>38.12</v>
      </c>
      <c r="H9" s="6">
        <v>38.08</v>
      </c>
      <c r="I9" s="6">
        <v>38.29</v>
      </c>
      <c r="J9" s="6">
        <v>38.47</v>
      </c>
      <c r="K9" s="6"/>
      <c r="L9" s="6"/>
      <c r="M9" s="22">
        <f>(G9*$G$4+H9*$H$4+I9*$I$4+J9*$J$4+K9*$K$4+L9*$L$4)</f>
        <v>152.96</v>
      </c>
      <c r="N9" s="22">
        <f>IF(M9&gt;0,M9*-1,-1000)</f>
        <v>-152.96</v>
      </c>
      <c r="O9" s="23">
        <f>IF(M9&gt;0,RANK(N9,N:N),0)</f>
        <v>1</v>
      </c>
    </row>
    <row r="10" spans="1:15" ht="13.5" customHeight="1">
      <c r="A10" s="24">
        <v>502</v>
      </c>
      <c r="B10" s="26" t="s">
        <v>382</v>
      </c>
      <c r="C10" s="26" t="s">
        <v>410</v>
      </c>
      <c r="D10" s="21" t="s">
        <v>383</v>
      </c>
      <c r="E10" s="21" t="s">
        <v>169</v>
      </c>
      <c r="F10" s="20" t="s">
        <v>69</v>
      </c>
      <c r="G10" s="6">
        <v>38.19</v>
      </c>
      <c r="H10" s="6">
        <v>38.13</v>
      </c>
      <c r="I10" s="6">
        <v>38.31</v>
      </c>
      <c r="J10" s="6">
        <v>38.56</v>
      </c>
      <c r="K10" s="6"/>
      <c r="L10" s="6"/>
      <c r="M10" s="22">
        <f>(G10*$G$4+H10*$H$4+I10*$I$4+J10*$J$4+K10*$K$4+L10*$L$4)</f>
        <v>153.19</v>
      </c>
      <c r="N10" s="22">
        <f>IF(M10&gt;0,M10*-1,-1000)</f>
        <v>-153.19</v>
      </c>
      <c r="O10" s="23">
        <f>IF(M10&gt;0,RANK(N10,N:N),0)</f>
        <v>2</v>
      </c>
    </row>
    <row r="11" spans="1:15" ht="13.5" customHeight="1">
      <c r="A11" s="24">
        <v>513</v>
      </c>
      <c r="B11" s="26" t="s">
        <v>382</v>
      </c>
      <c r="C11" s="26" t="s">
        <v>410</v>
      </c>
      <c r="D11" s="21" t="s">
        <v>175</v>
      </c>
      <c r="E11" s="21" t="s">
        <v>394</v>
      </c>
      <c r="F11" s="20" t="s">
        <v>416</v>
      </c>
      <c r="G11" s="6">
        <v>38.35</v>
      </c>
      <c r="H11" s="6">
        <v>38.04</v>
      </c>
      <c r="I11" s="6">
        <v>38.22</v>
      </c>
      <c r="J11" s="6">
        <v>38.59</v>
      </c>
      <c r="K11" s="6"/>
      <c r="L11" s="6"/>
      <c r="M11" s="22">
        <f>(G11*$G$4+H11*$H$4+I11*$I$4+J11*$J$4+K11*$K$4+L11*$L$4)</f>
        <v>153.2</v>
      </c>
      <c r="N11" s="22">
        <f>IF(M11&gt;0,M11*-1,-1000)</f>
        <v>-153.2</v>
      </c>
      <c r="O11" s="23">
        <f>IF(M11&gt;0,RANK(N11,N:N),0)</f>
        <v>3</v>
      </c>
    </row>
    <row r="12" spans="1:15" ht="13.5" customHeight="1">
      <c r="A12" s="24">
        <v>511</v>
      </c>
      <c r="B12" s="26" t="s">
        <v>382</v>
      </c>
      <c r="C12" s="26" t="s">
        <v>410</v>
      </c>
      <c r="D12" s="21" t="s">
        <v>390</v>
      </c>
      <c r="E12" s="21" t="s">
        <v>391</v>
      </c>
      <c r="F12" s="20" t="s">
        <v>69</v>
      </c>
      <c r="G12" s="6">
        <v>38</v>
      </c>
      <c r="H12" s="6">
        <v>38.26</v>
      </c>
      <c r="I12" s="6">
        <v>38.45</v>
      </c>
      <c r="J12" s="6">
        <v>38.59</v>
      </c>
      <c r="K12" s="6"/>
      <c r="L12" s="6"/>
      <c r="M12" s="22">
        <f>(G12*$G$4+H12*$H$4+I12*$I$4+J12*$J$4+K12*$K$4+L12*$L$4)</f>
        <v>153.3</v>
      </c>
      <c r="N12" s="22">
        <f>IF(M12&gt;0,M12*-1,-1000)</f>
        <v>-153.3</v>
      </c>
      <c r="O12" s="23">
        <f>IF(M12&gt;0,RANK(N12,N:N),0)</f>
        <v>4</v>
      </c>
    </row>
    <row r="13" spans="1:15" ht="13.5" customHeight="1">
      <c r="A13" s="24">
        <v>708</v>
      </c>
      <c r="B13" s="26" t="s">
        <v>382</v>
      </c>
      <c r="C13" s="26" t="s">
        <v>410</v>
      </c>
      <c r="D13" s="21" t="s">
        <v>425</v>
      </c>
      <c r="E13" s="21" t="s">
        <v>211</v>
      </c>
      <c r="F13" s="20" t="s">
        <v>426</v>
      </c>
      <c r="G13" s="6">
        <v>37.85</v>
      </c>
      <c r="H13" s="6">
        <v>38.41</v>
      </c>
      <c r="I13" s="6">
        <v>38.44</v>
      </c>
      <c r="J13" s="6">
        <v>38.64</v>
      </c>
      <c r="K13" s="6"/>
      <c r="L13" s="6"/>
      <c r="M13" s="22">
        <f>(G13*$G$4+H13*$H$4+I13*$I$4+J13*$J$4+K13*$K$4+L13*$L$4)</f>
        <v>153.34</v>
      </c>
      <c r="N13" s="22">
        <f>IF(M13&gt;0,M13*-1,-1000)</f>
        <v>-153.34</v>
      </c>
      <c r="O13" s="23">
        <f>IF(M13&gt;0,RANK(N13,N:N),0)</f>
        <v>5</v>
      </c>
    </row>
    <row r="14" spans="1:15" ht="13.5" customHeight="1">
      <c r="A14" s="24">
        <v>510</v>
      </c>
      <c r="B14" s="26" t="s">
        <v>382</v>
      </c>
      <c r="C14" s="26" t="s">
        <v>410</v>
      </c>
      <c r="D14" s="21" t="s">
        <v>387</v>
      </c>
      <c r="E14" s="21" t="s">
        <v>233</v>
      </c>
      <c r="F14" s="20" t="s">
        <v>416</v>
      </c>
      <c r="G14" s="6">
        <v>38.02</v>
      </c>
      <c r="H14" s="6">
        <v>38.42</v>
      </c>
      <c r="I14" s="6">
        <v>38.32</v>
      </c>
      <c r="J14" s="6">
        <v>38.76</v>
      </c>
      <c r="K14" s="6"/>
      <c r="L14" s="6"/>
      <c r="M14" s="22">
        <f>(G14*$G$4+H14*$H$4+I14*$I$4+J14*$J$4+K14*$K$4+L14*$L$4)</f>
        <v>153.52</v>
      </c>
      <c r="N14" s="22">
        <f>IF(M14&gt;0,M14*-1,-1000)</f>
        <v>-153.52</v>
      </c>
      <c r="O14" s="23">
        <f>IF(M14&gt;0,RANK(N14,N:N),0)</f>
        <v>6</v>
      </c>
    </row>
    <row r="15" spans="1:15" ht="13.5" customHeight="1">
      <c r="A15" s="24">
        <v>702</v>
      </c>
      <c r="B15" s="26" t="s">
        <v>382</v>
      </c>
      <c r="C15" s="26" t="s">
        <v>410</v>
      </c>
      <c r="D15" s="21" t="s">
        <v>402</v>
      </c>
      <c r="E15" s="21" t="s">
        <v>269</v>
      </c>
      <c r="F15" s="20" t="s">
        <v>398</v>
      </c>
      <c r="G15" s="6">
        <v>38.22</v>
      </c>
      <c r="H15" s="6">
        <v>38.2</v>
      </c>
      <c r="I15" s="6">
        <v>38.57</v>
      </c>
      <c r="J15" s="6">
        <v>38.55</v>
      </c>
      <c r="K15" s="6"/>
      <c r="L15" s="6"/>
      <c r="M15" s="22">
        <f>(G15*$G$4+H15*$H$4+I15*$I$4+J15*$J$4+K15*$K$4+L15*$L$4)</f>
        <v>153.54</v>
      </c>
      <c r="N15" s="22">
        <f>IF(M15&gt;0,M15*-1,-1000)</f>
        <v>-153.54</v>
      </c>
      <c r="O15" s="23">
        <f>IF(M15&gt;0,RANK(N15,N:N),0)</f>
        <v>7</v>
      </c>
    </row>
    <row r="16" spans="1:15" ht="13.5" customHeight="1">
      <c r="A16" s="24">
        <v>506</v>
      </c>
      <c r="B16" s="26" t="s">
        <v>382</v>
      </c>
      <c r="C16" s="26" t="s">
        <v>410</v>
      </c>
      <c r="D16" s="21" t="s">
        <v>387</v>
      </c>
      <c r="E16" s="21" t="s">
        <v>229</v>
      </c>
      <c r="F16" s="20" t="s">
        <v>416</v>
      </c>
      <c r="G16" s="6">
        <v>38.27</v>
      </c>
      <c r="H16" s="6">
        <v>38.37</v>
      </c>
      <c r="I16" s="6">
        <v>38.38</v>
      </c>
      <c r="J16" s="6">
        <v>38.8</v>
      </c>
      <c r="K16" s="6"/>
      <c r="L16" s="6"/>
      <c r="M16" s="22">
        <f>(G16*$G$4+H16*$H$4+I16*$I$4+J16*$J$4+K16*$K$4+L16*$L$4)</f>
        <v>153.82</v>
      </c>
      <c r="N16" s="22">
        <f>IF(M16&gt;0,M16*-1,-1000)</f>
        <v>-153.82</v>
      </c>
      <c r="O16" s="23">
        <f>IF(M16&gt;0,RANK(N16,N:N),0)</f>
        <v>8</v>
      </c>
    </row>
    <row r="17" spans="1:15" ht="13.5" customHeight="1">
      <c r="A17" s="24">
        <v>504</v>
      </c>
      <c r="B17" s="26" t="s">
        <v>382</v>
      </c>
      <c r="C17" s="26" t="s">
        <v>410</v>
      </c>
      <c r="D17" s="21" t="s">
        <v>278</v>
      </c>
      <c r="E17" s="21" t="s">
        <v>385</v>
      </c>
      <c r="F17" s="20" t="s">
        <v>416</v>
      </c>
      <c r="G17" s="6">
        <v>38.24</v>
      </c>
      <c r="H17" s="6">
        <v>38.46</v>
      </c>
      <c r="I17" s="6">
        <v>38.31</v>
      </c>
      <c r="J17" s="6">
        <v>39.01</v>
      </c>
      <c r="K17" s="6"/>
      <c r="L17" s="6"/>
      <c r="M17" s="22">
        <f>(G17*$G$4+H17*$H$4+I17*$I$4+J17*$J$4+K17*$K$4+L17*$L$4)</f>
        <v>154.02</v>
      </c>
      <c r="N17" s="22">
        <f>IF(M17&gt;0,M17*-1,-1000)</f>
        <v>-154.02</v>
      </c>
      <c r="O17" s="23">
        <f>IF(M17&gt;0,RANK(N17,N:N),0)</f>
        <v>9</v>
      </c>
    </row>
    <row r="18" spans="1:15" ht="13.5" customHeight="1">
      <c r="A18" s="24">
        <v>505</v>
      </c>
      <c r="B18" s="26" t="s">
        <v>382</v>
      </c>
      <c r="C18" s="26" t="s">
        <v>410</v>
      </c>
      <c r="D18" s="21" t="s">
        <v>95</v>
      </c>
      <c r="E18" s="21" t="s">
        <v>386</v>
      </c>
      <c r="F18" s="20" t="s">
        <v>97</v>
      </c>
      <c r="G18" s="6">
        <v>38.53</v>
      </c>
      <c r="H18" s="6">
        <v>38.34</v>
      </c>
      <c r="I18" s="6">
        <v>38.44</v>
      </c>
      <c r="J18" s="6">
        <v>38.75</v>
      </c>
      <c r="K18" s="6"/>
      <c r="L18" s="6"/>
      <c r="M18" s="22">
        <f>(G18*$G$4+H18*$H$4+I18*$I$4+J18*$J$4+K18*$K$4+L18*$L$4)</f>
        <v>154.06</v>
      </c>
      <c r="N18" s="22">
        <f>IF(M18&gt;0,M18*-1,-1000)</f>
        <v>-154.06</v>
      </c>
      <c r="O18" s="23">
        <f>IF(M18&gt;0,RANK(N18,N:N),0)</f>
        <v>10</v>
      </c>
    </row>
    <row r="19" spans="1:15" ht="13.5" customHeight="1">
      <c r="A19" s="24">
        <v>514</v>
      </c>
      <c r="B19" s="26" t="s">
        <v>382</v>
      </c>
      <c r="C19" s="26" t="s">
        <v>410</v>
      </c>
      <c r="D19" s="21" t="s">
        <v>354</v>
      </c>
      <c r="E19" s="21" t="s">
        <v>355</v>
      </c>
      <c r="F19" s="20" t="s">
        <v>57</v>
      </c>
      <c r="G19" s="6">
        <v>38.41</v>
      </c>
      <c r="H19" s="6">
        <v>38.4</v>
      </c>
      <c r="I19" s="6">
        <v>38.79</v>
      </c>
      <c r="J19" s="6">
        <v>38.71</v>
      </c>
      <c r="K19" s="6"/>
      <c r="L19" s="6"/>
      <c r="M19" s="22">
        <f>(G19*$G$4+H19*$H$4+I19*$I$4+J19*$J$4+K19*$K$4+L19*$L$4)</f>
        <v>154.31</v>
      </c>
      <c r="N19" s="22">
        <f>IF(M19&gt;0,M19*-1,-1000)</f>
        <v>-154.31</v>
      </c>
      <c r="O19" s="23">
        <f>IF(M19&gt;0,RANK(N19,N:N),0)</f>
        <v>11</v>
      </c>
    </row>
    <row r="20" spans="1:15" ht="13.5" customHeight="1">
      <c r="A20" s="24">
        <v>512</v>
      </c>
      <c r="B20" s="26" t="s">
        <v>382</v>
      </c>
      <c r="C20" s="26" t="s">
        <v>410</v>
      </c>
      <c r="D20" s="21" t="s">
        <v>392</v>
      </c>
      <c r="E20" s="21" t="s">
        <v>393</v>
      </c>
      <c r="F20" s="20" t="s">
        <v>57</v>
      </c>
      <c r="G20" s="6">
        <v>38.05</v>
      </c>
      <c r="H20" s="6">
        <v>38.81</v>
      </c>
      <c r="I20" s="6">
        <v>38.4</v>
      </c>
      <c r="J20" s="6">
        <v>39.06</v>
      </c>
      <c r="K20" s="6"/>
      <c r="L20" s="6"/>
      <c r="M20" s="22">
        <f>(G20*$G$4+H20*$H$4+I20*$I$4+J20*$J$4+K20*$K$4+L20*$L$4)</f>
        <v>154.32</v>
      </c>
      <c r="N20" s="22">
        <f>IF(M20&gt;0,M20*-1,-1000)</f>
        <v>-154.32</v>
      </c>
      <c r="O20" s="23">
        <f>IF(M20&gt;0,RANK(N20,N:N),0)</f>
        <v>12</v>
      </c>
    </row>
    <row r="21" spans="1:15" ht="13.5" customHeight="1">
      <c r="A21" s="24">
        <v>701</v>
      </c>
      <c r="B21" s="26" t="s">
        <v>382</v>
      </c>
      <c r="C21" s="26" t="s">
        <v>410</v>
      </c>
      <c r="D21" s="21" t="s">
        <v>402</v>
      </c>
      <c r="E21" s="21" t="s">
        <v>242</v>
      </c>
      <c r="F21" s="20" t="s">
        <v>398</v>
      </c>
      <c r="G21" s="6">
        <v>38.39</v>
      </c>
      <c r="H21" s="6">
        <v>38.41</v>
      </c>
      <c r="I21" s="6">
        <v>38.68</v>
      </c>
      <c r="J21" s="6">
        <v>38.94</v>
      </c>
      <c r="K21" s="6"/>
      <c r="L21" s="6"/>
      <c r="M21" s="22">
        <f>(G21*$G$4+H21*$H$4+I21*$I$4+J21*$J$4+K21*$K$4+L21*$L$4)</f>
        <v>154.42</v>
      </c>
      <c r="N21" s="22">
        <f>IF(M21&gt;0,M21*-1,-1000)</f>
        <v>-154.42</v>
      </c>
      <c r="O21" s="23">
        <f>IF(M21&gt;0,RANK(N21,N:N),0)</f>
        <v>13</v>
      </c>
    </row>
    <row r="22" spans="1:15" ht="13.5" customHeight="1">
      <c r="A22" s="24">
        <v>705</v>
      </c>
      <c r="B22" s="26" t="s">
        <v>382</v>
      </c>
      <c r="C22" s="26" t="s">
        <v>410</v>
      </c>
      <c r="D22" s="21" t="s">
        <v>403</v>
      </c>
      <c r="E22" s="21" t="s">
        <v>404</v>
      </c>
      <c r="F22" s="20" t="s">
        <v>398</v>
      </c>
      <c r="G22" s="6">
        <v>38.35</v>
      </c>
      <c r="H22" s="6">
        <v>38.52</v>
      </c>
      <c r="I22" s="6">
        <v>38.75</v>
      </c>
      <c r="J22" s="6">
        <v>38.81</v>
      </c>
      <c r="K22" s="6"/>
      <c r="L22" s="6"/>
      <c r="M22" s="22">
        <f>(G22*$G$4+H22*$H$4+I22*$I$4+J22*$J$4+K22*$K$4+L22*$L$4)</f>
        <v>154.43</v>
      </c>
      <c r="N22" s="22">
        <f>IF(M22&gt;0,M22*-1,-1000)</f>
        <v>-154.43</v>
      </c>
      <c r="O22" s="23">
        <f>IF(M22&gt;0,RANK(N22,N:N),0)</f>
        <v>14</v>
      </c>
    </row>
    <row r="23" spans="1:15" ht="13.5" customHeight="1">
      <c r="A23" s="24">
        <v>706</v>
      </c>
      <c r="B23" s="26" t="s">
        <v>382</v>
      </c>
      <c r="C23" s="26" t="s">
        <v>410</v>
      </c>
      <c r="D23" s="21" t="s">
        <v>399</v>
      </c>
      <c r="E23" s="21" t="s">
        <v>405</v>
      </c>
      <c r="F23" s="20" t="s">
        <v>398</v>
      </c>
      <c r="G23" s="6">
        <v>38.32</v>
      </c>
      <c r="H23" s="6">
        <v>38.65</v>
      </c>
      <c r="I23" s="6">
        <v>38.58</v>
      </c>
      <c r="J23" s="6">
        <v>39.11</v>
      </c>
      <c r="K23" s="6"/>
      <c r="L23" s="6"/>
      <c r="M23" s="22">
        <f>(G23*$G$4+H23*$H$4+I23*$I$4+J23*$J$4+K23*$K$4+L23*$L$4)</f>
        <v>154.66</v>
      </c>
      <c r="N23" s="22">
        <f>IF(M23&gt;0,M23*-1,-1000)</f>
        <v>-154.66</v>
      </c>
      <c r="O23" s="23">
        <f>IF(M23&gt;0,RANK(N23,N:N),0)</f>
        <v>15</v>
      </c>
    </row>
    <row r="24" spans="1:15" ht="13.5" customHeight="1">
      <c r="A24" s="24">
        <v>703</v>
      </c>
      <c r="B24" s="26" t="s">
        <v>382</v>
      </c>
      <c r="C24" s="26" t="s">
        <v>410</v>
      </c>
      <c r="D24" s="21" t="s">
        <v>407</v>
      </c>
      <c r="E24" s="21" t="s">
        <v>408</v>
      </c>
      <c r="F24" s="20" t="s">
        <v>398</v>
      </c>
      <c r="G24" s="6">
        <v>38.42</v>
      </c>
      <c r="H24" s="6">
        <v>38.86</v>
      </c>
      <c r="I24" s="6">
        <v>38.73</v>
      </c>
      <c r="J24" s="6">
        <v>39.05</v>
      </c>
      <c r="K24" s="6"/>
      <c r="L24" s="6"/>
      <c r="M24" s="22">
        <f>(G24*$G$4+H24*$H$4+I24*$I$4+J24*$J$4+K24*$K$4+L24*$L$4)</f>
        <v>155.06</v>
      </c>
      <c r="N24" s="22">
        <f>IF(M24&gt;0,M24*-1,-1000)</f>
        <v>-155.06</v>
      </c>
      <c r="O24" s="23">
        <f>IF(M24&gt;0,RANK(N24,N:N),0)</f>
        <v>16</v>
      </c>
    </row>
    <row r="25" spans="1:15" ht="13.5" customHeight="1">
      <c r="A25" s="24">
        <v>707</v>
      </c>
      <c r="B25" s="26" t="s">
        <v>382</v>
      </c>
      <c r="C25" s="26" t="s">
        <v>410</v>
      </c>
      <c r="D25" s="21" t="s">
        <v>399</v>
      </c>
      <c r="E25" s="21" t="s">
        <v>400</v>
      </c>
      <c r="F25" s="20" t="s">
        <v>398</v>
      </c>
      <c r="G25" s="6">
        <v>38.91</v>
      </c>
      <c r="H25" s="6">
        <v>38.99</v>
      </c>
      <c r="I25" s="6">
        <v>39.42</v>
      </c>
      <c r="J25" s="6">
        <v>39.28</v>
      </c>
      <c r="K25" s="6"/>
      <c r="L25" s="6"/>
      <c r="M25" s="22">
        <f>(G25*$G$4+H25*$H$4+I25*$I$4+J25*$J$4+K25*$K$4+L25*$L$4)</f>
        <v>156.6</v>
      </c>
      <c r="N25" s="22">
        <f>IF(M25&gt;0,M25*-1,-1000)</f>
        <v>-156.6</v>
      </c>
      <c r="O25" s="23">
        <f>IF(M25&gt;0,RANK(N25,N:N),0)</f>
        <v>17</v>
      </c>
    </row>
  </sheetData>
  <autoFilter ref="A8:P25"/>
  <printOptions/>
  <pageMargins left="0.3937007874015748" right="0.1968503937007874" top="0.46" bottom="0.5511811023622047" header="0.15748031496062992"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P63"/>
  <sheetViews>
    <sheetView zoomScale="75" zoomScaleNormal="75" workbookViewId="0" topLeftCell="A1">
      <pane xSplit="5" ySplit="7" topLeftCell="F8" activePane="bottomRight" state="frozen"/>
      <selection pane="topLeft" activeCell="D6" sqref="D6"/>
      <selection pane="topRight" activeCell="D6" sqref="D6"/>
      <selection pane="bottomLeft" activeCell="D6" sqref="D6"/>
      <selection pane="bottomRight" activeCell="D18" sqref="D18"/>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25" customWidth="1"/>
  </cols>
  <sheetData>
    <row r="1" spans="1:16" s="9" customFormat="1" ht="30">
      <c r="A1" s="16" t="s">
        <v>44</v>
      </c>
      <c r="B1" s="16"/>
      <c r="C1" s="16"/>
      <c r="D1" s="17"/>
      <c r="E1" s="7"/>
      <c r="F1" s="7"/>
      <c r="G1" s="7"/>
      <c r="H1" s="7"/>
      <c r="I1" s="7"/>
      <c r="J1" s="7"/>
      <c r="K1" s="7"/>
      <c r="L1" s="7"/>
      <c r="M1" s="7"/>
      <c r="N1" s="7"/>
      <c r="O1" s="18"/>
      <c r="P1" s="25"/>
    </row>
    <row r="2" spans="1:16" s="9" customFormat="1" ht="30">
      <c r="A2" s="16" t="s">
        <v>17</v>
      </c>
      <c r="B2" s="16"/>
      <c r="C2" s="16"/>
      <c r="D2" s="19"/>
      <c r="E2" s="7"/>
      <c r="F2" s="7"/>
      <c r="G2" s="7"/>
      <c r="H2" s="7"/>
      <c r="I2" s="7"/>
      <c r="J2" s="7"/>
      <c r="K2" s="7"/>
      <c r="L2" s="7"/>
      <c r="M2" s="7"/>
      <c r="N2" s="7"/>
      <c r="O2" s="18"/>
      <c r="P2" s="25"/>
    </row>
    <row r="3" spans="4:16" s="9" customFormat="1" ht="9.75" customHeight="1">
      <c r="D3" s="10"/>
      <c r="O3" s="11"/>
      <c r="P3" s="25"/>
    </row>
    <row r="4" spans="1:13" ht="15" customHeight="1">
      <c r="A4" s="8" t="s">
        <v>26</v>
      </c>
      <c r="B4" s="13"/>
      <c r="C4" s="13"/>
      <c r="D4" s="12"/>
      <c r="E4" s="13"/>
      <c r="F4" s="13"/>
      <c r="G4" s="31">
        <v>1</v>
      </c>
      <c r="H4" s="31">
        <v>1</v>
      </c>
      <c r="I4" s="31">
        <v>1</v>
      </c>
      <c r="J4" s="31">
        <v>1</v>
      </c>
      <c r="K4" s="31">
        <v>0</v>
      </c>
      <c r="L4" s="34">
        <v>0</v>
      </c>
      <c r="M4" s="7"/>
    </row>
    <row r="5" spans="1:12" ht="16.5" customHeight="1">
      <c r="A5" s="15" t="s">
        <v>1</v>
      </c>
      <c r="B5" s="17"/>
      <c r="C5" s="17"/>
      <c r="D5" s="7"/>
      <c r="E5" s="7"/>
      <c r="F5" s="7"/>
      <c r="G5" s="32">
        <f>MIN(G9:G17)</f>
        <v>38.96</v>
      </c>
      <c r="H5" s="32">
        <f>MIN(H9:H17)</f>
        <v>39.15</v>
      </c>
      <c r="I5" s="32">
        <f>MIN(I9:I17)</f>
        <v>39.14</v>
      </c>
      <c r="J5" s="32">
        <f>MIN(J9:J17)</f>
        <v>39.69</v>
      </c>
      <c r="K5" s="32">
        <f>MIN(K9:K17)</f>
        <v>0</v>
      </c>
      <c r="L5" s="35">
        <f>MIN(L9:L17)</f>
        <v>0</v>
      </c>
    </row>
    <row r="6" spans="1:12" ht="18" customHeight="1">
      <c r="A6" s="15"/>
      <c r="B6" s="17"/>
      <c r="C6" s="17"/>
      <c r="D6" s="7"/>
      <c r="E6" s="7"/>
      <c r="F6" s="7"/>
      <c r="G6" s="33"/>
      <c r="H6" s="33"/>
      <c r="I6" s="33"/>
      <c r="J6" s="33"/>
      <c r="K6" s="33"/>
      <c r="L6" s="36"/>
    </row>
    <row r="7" spans="1:16" s="1" customFormat="1" ht="38.25">
      <c r="A7" s="27" t="s">
        <v>2</v>
      </c>
      <c r="B7" s="28" t="s">
        <v>23</v>
      </c>
      <c r="C7" s="28" t="s">
        <v>24</v>
      </c>
      <c r="D7" s="29" t="s">
        <v>3</v>
      </c>
      <c r="E7" s="4" t="s">
        <v>4</v>
      </c>
      <c r="F7" s="4" t="s">
        <v>5</v>
      </c>
      <c r="G7" s="4" t="s">
        <v>6</v>
      </c>
      <c r="H7" s="4" t="s">
        <v>7</v>
      </c>
      <c r="I7" s="5" t="s">
        <v>8</v>
      </c>
      <c r="J7" s="5" t="s">
        <v>13</v>
      </c>
      <c r="K7" s="5" t="s">
        <v>9</v>
      </c>
      <c r="L7" s="5" t="s">
        <v>16</v>
      </c>
      <c r="M7" s="30" t="s">
        <v>10</v>
      </c>
      <c r="N7" s="4"/>
      <c r="O7" s="37" t="s">
        <v>11</v>
      </c>
      <c r="P7" s="38" t="s">
        <v>25</v>
      </c>
    </row>
    <row r="8" spans="1:12" ht="22.5" customHeight="1">
      <c r="A8" s="9"/>
      <c r="B8" s="9"/>
      <c r="C8" s="9"/>
      <c r="D8" s="10"/>
      <c r="E8" s="9"/>
      <c r="F8" s="9"/>
      <c r="G8" s="14"/>
      <c r="H8" s="14"/>
      <c r="I8" s="14"/>
      <c r="J8" s="14"/>
      <c r="K8" s="14"/>
      <c r="L8" s="14"/>
    </row>
    <row r="9" spans="1:15" ht="13.5" customHeight="1">
      <c r="A9" s="40">
        <v>107</v>
      </c>
      <c r="B9" s="26" t="s">
        <v>47</v>
      </c>
      <c r="C9" s="26" t="s">
        <v>410</v>
      </c>
      <c r="D9" s="21" t="s">
        <v>60</v>
      </c>
      <c r="E9" s="21" t="s">
        <v>61</v>
      </c>
      <c r="F9" s="20" t="s">
        <v>57</v>
      </c>
      <c r="G9" s="6">
        <v>38.96</v>
      </c>
      <c r="H9" s="6">
        <v>39.62</v>
      </c>
      <c r="I9" s="6">
        <v>39.35</v>
      </c>
      <c r="J9" s="6">
        <v>39.69</v>
      </c>
      <c r="K9" s="6"/>
      <c r="L9" s="6"/>
      <c r="M9" s="22">
        <f>(G9*$G$4+H9*$H$4+I9*$I$4+J9*$J$4+K9*$K$4+L9*$L$4)</f>
        <v>157.62</v>
      </c>
      <c r="N9" s="22">
        <f>IF(M9&gt;0,M9*-1,-1000)</f>
        <v>-157.62</v>
      </c>
      <c r="O9" s="23">
        <f>IF(M9&gt;0,RANK(N9,N:N),0)</f>
        <v>1</v>
      </c>
    </row>
    <row r="10" spans="1:15" ht="13.5" customHeight="1">
      <c r="A10" s="40">
        <v>112</v>
      </c>
      <c r="B10" s="26" t="s">
        <v>47</v>
      </c>
      <c r="C10" s="26" t="s">
        <v>410</v>
      </c>
      <c r="D10" s="21" t="s">
        <v>72</v>
      </c>
      <c r="E10" s="21" t="s">
        <v>73</v>
      </c>
      <c r="F10" s="20" t="s">
        <v>57</v>
      </c>
      <c r="G10" s="6">
        <v>39.42</v>
      </c>
      <c r="H10" s="6">
        <v>39.34</v>
      </c>
      <c r="I10" s="6">
        <v>39.14</v>
      </c>
      <c r="J10" s="6">
        <v>39.88</v>
      </c>
      <c r="K10" s="6"/>
      <c r="L10" s="6"/>
      <c r="M10" s="22">
        <f>(G10*$G$4+H10*$H$4+I10*$I$4+J10*$J$4+K10*$K$4+L10*$L$4)</f>
        <v>157.78</v>
      </c>
      <c r="N10" s="22">
        <f>IF(M10&gt;0,M10*-1,-1000)</f>
        <v>-157.78</v>
      </c>
      <c r="O10" s="23">
        <f>IF(M10&gt;0,RANK(N10,N:N),0)</f>
        <v>2</v>
      </c>
    </row>
    <row r="11" spans="1:15" ht="13.5" customHeight="1">
      <c r="A11" s="40">
        <v>106</v>
      </c>
      <c r="B11" s="26" t="s">
        <v>47</v>
      </c>
      <c r="C11" s="26" t="s">
        <v>410</v>
      </c>
      <c r="D11" s="21" t="s">
        <v>58</v>
      </c>
      <c r="E11" s="21" t="s">
        <v>59</v>
      </c>
      <c r="F11" s="20" t="s">
        <v>57</v>
      </c>
      <c r="G11" s="6">
        <v>39.3</v>
      </c>
      <c r="H11" s="6">
        <v>39.15</v>
      </c>
      <c r="I11" s="6">
        <v>39.65</v>
      </c>
      <c r="J11" s="6">
        <v>39.72</v>
      </c>
      <c r="K11" s="6"/>
      <c r="L11" s="6"/>
      <c r="M11" s="22">
        <f>(G11*$G$4+H11*$H$4+I11*$I$4+J11*$J$4+K11*$K$4+L11*$L$4)</f>
        <v>157.82</v>
      </c>
      <c r="N11" s="22">
        <f>IF(M11&gt;0,M11*-1,-1000)</f>
        <v>-157.82</v>
      </c>
      <c r="O11" s="23">
        <f>IF(M11&gt;0,RANK(N11,N:N),0)</f>
        <v>3</v>
      </c>
    </row>
    <row r="12" spans="1:15" ht="13.5" customHeight="1">
      <c r="A12" s="40">
        <v>178</v>
      </c>
      <c r="B12" s="26" t="s">
        <v>47</v>
      </c>
      <c r="C12" s="26" t="s">
        <v>410</v>
      </c>
      <c r="D12" s="21" t="s">
        <v>193</v>
      </c>
      <c r="E12" s="21" t="s">
        <v>194</v>
      </c>
      <c r="F12" s="20" t="s">
        <v>57</v>
      </c>
      <c r="G12" s="6">
        <v>39.58</v>
      </c>
      <c r="H12" s="6">
        <v>39.52</v>
      </c>
      <c r="I12" s="6">
        <v>39.58</v>
      </c>
      <c r="J12" s="6">
        <v>39.93</v>
      </c>
      <c r="K12" s="6"/>
      <c r="L12" s="6"/>
      <c r="M12" s="22">
        <f>(G12*$G$4+H12*$H$4+I12*$I$4+J12*$J$4+K12*$K$4+L12*$L$4)</f>
        <v>158.61</v>
      </c>
      <c r="N12" s="22">
        <f>IF(M12&gt;0,M12*-1,-1000)</f>
        <v>-158.61</v>
      </c>
      <c r="O12" s="23">
        <f>IF(M12&gt;0,RANK(N12,N:N),0)</f>
        <v>4</v>
      </c>
    </row>
    <row r="13" spans="1:15" ht="13.5" customHeight="1">
      <c r="A13" s="40">
        <v>185</v>
      </c>
      <c r="B13" s="26" t="s">
        <v>47</v>
      </c>
      <c r="C13" s="26" t="s">
        <v>410</v>
      </c>
      <c r="D13" s="21" t="s">
        <v>204</v>
      </c>
      <c r="E13" s="21" t="s">
        <v>205</v>
      </c>
      <c r="F13" s="20" t="s">
        <v>57</v>
      </c>
      <c r="G13" s="6">
        <v>39.4</v>
      </c>
      <c r="H13" s="6">
        <v>39.65</v>
      </c>
      <c r="I13" s="6">
        <v>39.6</v>
      </c>
      <c r="J13" s="6">
        <v>40.13</v>
      </c>
      <c r="K13" s="6"/>
      <c r="L13" s="6"/>
      <c r="M13" s="22">
        <f>(G13*$G$4+H13*$H$4+I13*$I$4+J13*$J$4+K13*$K$4+L13*$L$4)</f>
        <v>158.78</v>
      </c>
      <c r="N13" s="22">
        <f>IF(M13&gt;0,M13*-1,-1000)</f>
        <v>-158.78</v>
      </c>
      <c r="O13" s="23">
        <f>IF(M13&gt;0,RANK(N13,N:N),0)</f>
        <v>5</v>
      </c>
    </row>
    <row r="14" spans="1:15" ht="13.5" customHeight="1">
      <c r="A14" s="40">
        <v>119</v>
      </c>
      <c r="B14" s="26" t="s">
        <v>47</v>
      </c>
      <c r="C14" s="26" t="s">
        <v>410</v>
      </c>
      <c r="D14" s="21" t="s">
        <v>88</v>
      </c>
      <c r="E14" s="21" t="s">
        <v>89</v>
      </c>
      <c r="F14" s="20" t="s">
        <v>57</v>
      </c>
      <c r="G14" s="6">
        <v>39.68</v>
      </c>
      <c r="H14" s="6">
        <v>39.45</v>
      </c>
      <c r="I14" s="6">
        <v>39.6</v>
      </c>
      <c r="J14" s="6">
        <v>40.06</v>
      </c>
      <c r="K14" s="6"/>
      <c r="L14" s="6"/>
      <c r="M14" s="22">
        <f>(G14*$G$4+H14*$H$4+I14*$I$4+J14*$J$4+K14*$K$4+L14*$L$4)</f>
        <v>158.79</v>
      </c>
      <c r="N14" s="22">
        <f>IF(M14&gt;0,M14*-1,-1000)</f>
        <v>-158.79</v>
      </c>
      <c r="O14" s="23">
        <f>IF(M14&gt;0,RANK(N14,N:N),0)</f>
        <v>6</v>
      </c>
    </row>
    <row r="15" spans="1:15" ht="13.5" customHeight="1">
      <c r="A15" s="40">
        <v>181</v>
      </c>
      <c r="B15" s="26" t="s">
        <v>47</v>
      </c>
      <c r="C15" s="26" t="s">
        <v>410</v>
      </c>
      <c r="D15" s="21" t="s">
        <v>198</v>
      </c>
      <c r="E15" s="21" t="s">
        <v>199</v>
      </c>
      <c r="F15" s="20" t="s">
        <v>57</v>
      </c>
      <c r="G15" s="6">
        <v>39.97</v>
      </c>
      <c r="H15" s="6">
        <v>39.68</v>
      </c>
      <c r="I15" s="6">
        <v>39.76</v>
      </c>
      <c r="J15" s="6">
        <v>39.89</v>
      </c>
      <c r="K15" s="6"/>
      <c r="L15" s="6"/>
      <c r="M15" s="22">
        <f>(G15*$G$4+H15*$H$4+I15*$I$4+J15*$J$4+K15*$K$4+L15*$L$4)</f>
        <v>159.3</v>
      </c>
      <c r="N15" s="22">
        <f>IF(M15&gt;0,M15*-1,-1000)</f>
        <v>-159.3</v>
      </c>
      <c r="O15" s="23">
        <f>IF(M15&gt;0,RANK(N15,N:N),0)</f>
        <v>7</v>
      </c>
    </row>
    <row r="16" spans="1:15" ht="13.5" customHeight="1">
      <c r="A16" s="40">
        <v>240</v>
      </c>
      <c r="B16" s="26" t="s">
        <v>47</v>
      </c>
      <c r="C16" s="26" t="s">
        <v>410</v>
      </c>
      <c r="D16" s="21" t="s">
        <v>428</v>
      </c>
      <c r="E16" s="21" t="s">
        <v>235</v>
      </c>
      <c r="F16" s="20" t="s">
        <v>57</v>
      </c>
      <c r="G16" s="6">
        <v>39.66</v>
      </c>
      <c r="H16" s="6">
        <v>40.07</v>
      </c>
      <c r="I16" s="6">
        <v>39.46</v>
      </c>
      <c r="J16" s="6">
        <v>40.31</v>
      </c>
      <c r="K16" s="6"/>
      <c r="L16" s="6"/>
      <c r="M16" s="22">
        <f>(G16*$G$4+H16*$H$4+I16*$I$4+J16*$J$4+K16*$K$4+L16*$L$4)</f>
        <v>159.5</v>
      </c>
      <c r="N16" s="22">
        <f>IF(M16&gt;0,M16*-1,-1000)</f>
        <v>-159.5</v>
      </c>
      <c r="O16" s="23">
        <f>IF(M16&gt;0,RANK(N16,N:N),0)</f>
        <v>8</v>
      </c>
    </row>
    <row r="17" spans="1:15" ht="13.5" customHeight="1">
      <c r="A17" s="40">
        <v>239</v>
      </c>
      <c r="B17" s="26" t="s">
        <v>47</v>
      </c>
      <c r="C17" s="26" t="s">
        <v>410</v>
      </c>
      <c r="D17" s="21" t="s">
        <v>455</v>
      </c>
      <c r="E17" s="21" t="s">
        <v>353</v>
      </c>
      <c r="F17" s="20" t="s">
        <v>57</v>
      </c>
      <c r="G17" s="6">
        <v>39.87</v>
      </c>
      <c r="H17" s="6">
        <v>40.05</v>
      </c>
      <c r="I17" s="6">
        <v>40.23</v>
      </c>
      <c r="J17" s="6">
        <v>40.2</v>
      </c>
      <c r="K17" s="6"/>
      <c r="L17" s="6"/>
      <c r="M17" s="22">
        <f>(G17*$G$4+H17*$H$4+I17*$I$4+J17*$J$4+K17*$K$4+L17*$L$4)</f>
        <v>160.35</v>
      </c>
      <c r="N17" s="22">
        <f>IF(M17&gt;0,M17*-1,-1000)</f>
        <v>-160.35</v>
      </c>
      <c r="O17" s="23">
        <f>IF(M17&gt;0,RANK(N17,N:N),0)</f>
        <v>9</v>
      </c>
    </row>
    <row r="18" ht="12.75">
      <c r="A18" s="42"/>
    </row>
    <row r="19" ht="12.75">
      <c r="A19" s="42"/>
    </row>
    <row r="20" ht="12.75">
      <c r="A20" s="42"/>
    </row>
    <row r="21" ht="12.75">
      <c r="A21" s="42"/>
    </row>
    <row r="22" ht="12.75">
      <c r="A22" s="42"/>
    </row>
    <row r="23" ht="12.75">
      <c r="A23" s="42"/>
    </row>
    <row r="24" ht="12.75">
      <c r="A24" s="42"/>
    </row>
    <row r="25" ht="12.75">
      <c r="A25" s="42"/>
    </row>
    <row r="26" ht="12.75">
      <c r="A26" s="42"/>
    </row>
    <row r="27" ht="12.75">
      <c r="A27" s="42"/>
    </row>
    <row r="28" ht="12.75">
      <c r="A28" s="42"/>
    </row>
    <row r="29" ht="12.75">
      <c r="A29" s="42"/>
    </row>
    <row r="30" ht="12.75">
      <c r="A30" s="42"/>
    </row>
    <row r="31" ht="12.75">
      <c r="A31" s="42"/>
    </row>
    <row r="32" ht="12.75">
      <c r="A32" s="42"/>
    </row>
    <row r="33" ht="12.75">
      <c r="A33" s="42"/>
    </row>
    <row r="34" ht="12.75">
      <c r="A34" s="42"/>
    </row>
    <row r="35" ht="12.75">
      <c r="A35" s="42"/>
    </row>
    <row r="36" ht="12.75">
      <c r="A36" s="42"/>
    </row>
    <row r="37" ht="12.75">
      <c r="A37" s="42"/>
    </row>
    <row r="38" ht="12.75">
      <c r="A38" s="42"/>
    </row>
    <row r="39" ht="12.75">
      <c r="A39" s="42"/>
    </row>
    <row r="40" ht="12.75">
      <c r="A40" s="42"/>
    </row>
    <row r="41" ht="12.75">
      <c r="A41" s="42"/>
    </row>
    <row r="42" ht="12.75">
      <c r="A42" s="42"/>
    </row>
    <row r="43" ht="12.75">
      <c r="A43" s="42"/>
    </row>
    <row r="44" ht="12.75">
      <c r="A44" s="42"/>
    </row>
    <row r="45" ht="12.75">
      <c r="A45" s="42"/>
    </row>
    <row r="46" ht="12.75">
      <c r="A46" s="42"/>
    </row>
    <row r="47" ht="12.75">
      <c r="A47" s="42"/>
    </row>
    <row r="48" ht="12.75">
      <c r="A48" s="42"/>
    </row>
    <row r="49" ht="12.75">
      <c r="A49" s="42"/>
    </row>
    <row r="50" ht="12.75">
      <c r="A50" s="42"/>
    </row>
    <row r="51" ht="12.75">
      <c r="A51" s="42"/>
    </row>
    <row r="52" ht="12.75">
      <c r="A52" s="42"/>
    </row>
    <row r="53" ht="12.75">
      <c r="A53" s="42"/>
    </row>
    <row r="54" ht="12.75">
      <c r="A54" s="42"/>
    </row>
    <row r="55" ht="12.75">
      <c r="A55" s="42"/>
    </row>
    <row r="56" ht="12.75">
      <c r="A56" s="42"/>
    </row>
    <row r="57" ht="12.75">
      <c r="A57" s="42"/>
    </row>
    <row r="58" ht="12.75">
      <c r="A58" s="42"/>
    </row>
    <row r="59" ht="12.75">
      <c r="A59" s="42"/>
    </row>
    <row r="60" ht="12.75">
      <c r="A60" s="42"/>
    </row>
    <row r="61" ht="12.75">
      <c r="A61" s="42"/>
    </row>
    <row r="62" ht="12.75">
      <c r="A62" s="42"/>
    </row>
    <row r="63" ht="12.75">
      <c r="A63" s="42"/>
    </row>
  </sheetData>
  <autoFilter ref="A8:P17"/>
  <printOptions/>
  <pageMargins left="0.3937007874015748" right="0.1968503937007874" top="0.69" bottom="0.5511811023622047" header="0.46"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6.xml><?xml version="1.0" encoding="utf-8"?>
<worksheet xmlns="http://schemas.openxmlformats.org/spreadsheetml/2006/main" xmlns:r="http://schemas.openxmlformats.org/officeDocument/2006/relationships">
  <sheetPr codeName="Tabelle13">
    <pageSetUpPr fitToPage="1"/>
  </sheetPr>
  <dimension ref="A1:P18"/>
  <sheetViews>
    <sheetView zoomScale="75" zoomScaleNormal="75" workbookViewId="0" topLeftCell="A1">
      <pane xSplit="5" ySplit="7" topLeftCell="F8" activePane="bottomRight" state="frozen"/>
      <selection pane="topLeft" activeCell="D6" sqref="D6"/>
      <selection pane="topRight" activeCell="D6" sqref="D6"/>
      <selection pane="bottomLeft" activeCell="D6" sqref="D6"/>
      <selection pane="bottomRight" activeCell="C9" sqref="C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25" customWidth="1"/>
  </cols>
  <sheetData>
    <row r="1" spans="1:16" s="9" customFormat="1" ht="30">
      <c r="A1" s="16" t="s">
        <v>44</v>
      </c>
      <c r="B1" s="16"/>
      <c r="C1" s="16"/>
      <c r="D1" s="17"/>
      <c r="E1" s="7"/>
      <c r="F1" s="7"/>
      <c r="G1" s="7"/>
      <c r="H1" s="7"/>
      <c r="I1" s="7"/>
      <c r="J1" s="7"/>
      <c r="K1" s="7"/>
      <c r="L1" s="7"/>
      <c r="M1" s="7"/>
      <c r="N1" s="7"/>
      <c r="O1" s="18"/>
      <c r="P1" s="25"/>
    </row>
    <row r="2" spans="1:16" s="9" customFormat="1" ht="30">
      <c r="A2" s="16" t="s">
        <v>0</v>
      </c>
      <c r="B2" s="16"/>
      <c r="C2" s="16"/>
      <c r="D2" s="19"/>
      <c r="E2" s="7"/>
      <c r="F2" s="7"/>
      <c r="G2" s="7"/>
      <c r="H2" s="7"/>
      <c r="I2" s="7"/>
      <c r="J2" s="7"/>
      <c r="K2" s="7"/>
      <c r="L2" s="7"/>
      <c r="M2" s="7"/>
      <c r="N2" s="7"/>
      <c r="O2" s="18"/>
      <c r="P2" s="25"/>
    </row>
    <row r="3" spans="4:16" s="9" customFormat="1" ht="9.75" customHeight="1">
      <c r="D3" s="10"/>
      <c r="O3" s="11"/>
      <c r="P3" s="25"/>
    </row>
    <row r="4" spans="1:13" ht="15" customHeight="1">
      <c r="A4" s="8" t="s">
        <v>26</v>
      </c>
      <c r="B4" s="13"/>
      <c r="C4" s="13"/>
      <c r="D4" s="12"/>
      <c r="E4" s="13"/>
      <c r="F4" s="13"/>
      <c r="G4" s="31">
        <v>1</v>
      </c>
      <c r="H4" s="31">
        <v>1</v>
      </c>
      <c r="I4" s="31">
        <v>1</v>
      </c>
      <c r="J4" s="31">
        <v>1</v>
      </c>
      <c r="K4" s="31">
        <v>0</v>
      </c>
      <c r="L4" s="34">
        <v>0</v>
      </c>
      <c r="M4" s="7"/>
    </row>
    <row r="5" spans="1:12" ht="16.5" customHeight="1">
      <c r="A5" s="15" t="s">
        <v>1</v>
      </c>
      <c r="B5" s="17"/>
      <c r="C5" s="17"/>
      <c r="D5" s="7"/>
      <c r="E5" s="7"/>
      <c r="F5" s="7"/>
      <c r="G5" s="32">
        <f>MIN(G9:G18)</f>
        <v>38.05</v>
      </c>
      <c r="H5" s="32">
        <f>MIN(H9:H18)</f>
        <v>38.21</v>
      </c>
      <c r="I5" s="32">
        <f>MIN(I9:I18)</f>
        <v>38.25</v>
      </c>
      <c r="J5" s="32">
        <f>MIN(J9:J18)</f>
        <v>38.59</v>
      </c>
      <c r="K5" s="32">
        <f>MIN(K9:K18)</f>
        <v>0</v>
      </c>
      <c r="L5" s="35">
        <f>MIN(L9:L18)</f>
        <v>0</v>
      </c>
    </row>
    <row r="6" spans="1:12" ht="18" customHeight="1">
      <c r="A6" s="15"/>
      <c r="B6" s="17"/>
      <c r="C6" s="17"/>
      <c r="D6" s="7"/>
      <c r="E6" s="7"/>
      <c r="F6" s="7"/>
      <c r="G6" s="33"/>
      <c r="H6" s="33"/>
      <c r="I6" s="33"/>
      <c r="J6" s="33"/>
      <c r="K6" s="33"/>
      <c r="L6" s="36"/>
    </row>
    <row r="7" spans="1:16" s="1" customFormat="1" ht="38.25">
      <c r="A7" s="27" t="s">
        <v>2</v>
      </c>
      <c r="B7" s="28" t="s">
        <v>23</v>
      </c>
      <c r="C7" s="28" t="s">
        <v>24</v>
      </c>
      <c r="D7" s="29" t="s">
        <v>3</v>
      </c>
      <c r="E7" s="4" t="s">
        <v>4</v>
      </c>
      <c r="F7" s="4" t="s">
        <v>5</v>
      </c>
      <c r="G7" s="4" t="s">
        <v>6</v>
      </c>
      <c r="H7" s="4" t="s">
        <v>7</v>
      </c>
      <c r="I7" s="5" t="s">
        <v>8</v>
      </c>
      <c r="J7" s="5" t="s">
        <v>13</v>
      </c>
      <c r="K7" s="5" t="s">
        <v>9</v>
      </c>
      <c r="L7" s="5" t="s">
        <v>16</v>
      </c>
      <c r="M7" s="30" t="s">
        <v>10</v>
      </c>
      <c r="N7" s="4"/>
      <c r="O7" s="37" t="s">
        <v>11</v>
      </c>
      <c r="P7" s="38" t="s">
        <v>25</v>
      </c>
    </row>
    <row r="8" spans="1:12" ht="22.5" customHeight="1">
      <c r="A8" s="9"/>
      <c r="B8" s="9"/>
      <c r="C8" s="9"/>
      <c r="D8" s="10"/>
      <c r="E8" s="9"/>
      <c r="F8" s="9"/>
      <c r="G8" s="14"/>
      <c r="H8" s="14"/>
      <c r="I8" s="14"/>
      <c r="J8" s="14"/>
      <c r="K8" s="14"/>
      <c r="L8" s="14"/>
    </row>
    <row r="9" spans="1:15" ht="13.5" customHeight="1">
      <c r="A9" s="24">
        <v>376</v>
      </c>
      <c r="B9" s="26" t="s">
        <v>265</v>
      </c>
      <c r="C9" s="26" t="s">
        <v>410</v>
      </c>
      <c r="D9" s="21" t="s">
        <v>72</v>
      </c>
      <c r="E9" s="21" t="s">
        <v>145</v>
      </c>
      <c r="F9" s="20" t="s">
        <v>57</v>
      </c>
      <c r="G9" s="6">
        <v>38.15</v>
      </c>
      <c r="H9" s="6">
        <v>38.33</v>
      </c>
      <c r="I9" s="6">
        <v>38.25</v>
      </c>
      <c r="J9" s="6">
        <v>38.73</v>
      </c>
      <c r="K9" s="6"/>
      <c r="L9" s="6"/>
      <c r="M9" s="22">
        <f>(G9*$G$4+H9*$H$4+I9*$I$4+J9*$J$4+K9*$K$4+L9*$L$4)</f>
        <v>153.46</v>
      </c>
      <c r="N9" s="22">
        <f>IF(M9&gt;0,M9*-1,-1000)</f>
        <v>-153.46</v>
      </c>
      <c r="O9" s="23">
        <f>IF(M9&gt;0,RANK(N9,N:N),0)</f>
        <v>1</v>
      </c>
    </row>
    <row r="10" spans="1:15" ht="13.5" customHeight="1">
      <c r="A10" s="24">
        <v>372</v>
      </c>
      <c r="B10" s="26" t="s">
        <v>265</v>
      </c>
      <c r="C10" s="26" t="s">
        <v>410</v>
      </c>
      <c r="D10" s="21" t="s">
        <v>346</v>
      </c>
      <c r="E10" s="21" t="s">
        <v>288</v>
      </c>
      <c r="F10" s="20" t="s">
        <v>57</v>
      </c>
      <c r="G10" s="6">
        <v>38.22</v>
      </c>
      <c r="H10" s="6">
        <v>38.21</v>
      </c>
      <c r="I10" s="6">
        <v>38.41</v>
      </c>
      <c r="J10" s="6">
        <v>38.68</v>
      </c>
      <c r="K10" s="6"/>
      <c r="L10" s="6"/>
      <c r="M10" s="22">
        <f>(G10*$G$4+H10*$H$4+I10*$I$4+J10*$J$4+K10*$K$4+L10*$L$4)</f>
        <v>153.52</v>
      </c>
      <c r="N10" s="22">
        <f>IF(M10&gt;0,M10*-1,-1000)</f>
        <v>-153.52</v>
      </c>
      <c r="O10" s="23">
        <f>IF(M10&gt;0,RANK(N10,N:N),0)</f>
        <v>2</v>
      </c>
    </row>
    <row r="11" spans="1:15" ht="13.5" customHeight="1">
      <c r="A11" s="24">
        <v>320</v>
      </c>
      <c r="B11" s="26" t="s">
        <v>265</v>
      </c>
      <c r="C11" s="26" t="s">
        <v>410</v>
      </c>
      <c r="D11" s="21" t="s">
        <v>204</v>
      </c>
      <c r="E11" s="21" t="s">
        <v>282</v>
      </c>
      <c r="F11" s="20" t="s">
        <v>57</v>
      </c>
      <c r="G11" s="6">
        <v>38.37</v>
      </c>
      <c r="H11" s="6">
        <v>38.42</v>
      </c>
      <c r="I11" s="6">
        <v>38.58</v>
      </c>
      <c r="J11" s="6">
        <v>38.75</v>
      </c>
      <c r="K11" s="6"/>
      <c r="L11" s="6"/>
      <c r="M11" s="22">
        <f>(G11*$G$4+H11*$H$4+I11*$I$4+J11*$J$4+K11*$K$4+L11*$L$4)</f>
        <v>154.12</v>
      </c>
      <c r="N11" s="22">
        <f>IF(M11&gt;0,M11*-1,-1000)</f>
        <v>-154.12</v>
      </c>
      <c r="O11" s="23">
        <f>IF(M11&gt;0,RANK(N11,N:N),0)</f>
        <v>3</v>
      </c>
    </row>
    <row r="12" spans="1:15" ht="13.5" customHeight="1">
      <c r="A12" s="24">
        <v>514</v>
      </c>
      <c r="B12" s="26" t="s">
        <v>382</v>
      </c>
      <c r="C12" s="26" t="s">
        <v>410</v>
      </c>
      <c r="D12" s="21" t="s">
        <v>354</v>
      </c>
      <c r="E12" s="21" t="s">
        <v>355</v>
      </c>
      <c r="F12" s="20" t="s">
        <v>57</v>
      </c>
      <c r="G12" s="6">
        <v>38.41</v>
      </c>
      <c r="H12" s="6">
        <v>38.4</v>
      </c>
      <c r="I12" s="6">
        <v>38.79</v>
      </c>
      <c r="J12" s="6">
        <v>38.71</v>
      </c>
      <c r="K12" s="6"/>
      <c r="L12" s="6"/>
      <c r="M12" s="22">
        <f>(G12*$G$4+H12*$H$4+I12*$I$4+J12*$J$4+K12*$K$4+L12*$L$4)</f>
        <v>154.31</v>
      </c>
      <c r="N12" s="22">
        <f>IF(M12&gt;0,M12*-1,-1000)</f>
        <v>-154.31</v>
      </c>
      <c r="O12" s="23">
        <f>IF(M12&gt;0,RANK(N12,N:N),0)</f>
        <v>4</v>
      </c>
    </row>
    <row r="13" spans="1:15" ht="13.5" customHeight="1">
      <c r="A13" s="24">
        <v>317</v>
      </c>
      <c r="B13" s="26" t="s">
        <v>265</v>
      </c>
      <c r="C13" s="26" t="s">
        <v>410</v>
      </c>
      <c r="D13" s="21" t="s">
        <v>55</v>
      </c>
      <c r="E13" s="21" t="s">
        <v>56</v>
      </c>
      <c r="F13" s="20" t="s">
        <v>57</v>
      </c>
      <c r="G13" s="6">
        <v>38.39</v>
      </c>
      <c r="H13" s="6">
        <v>38.57</v>
      </c>
      <c r="I13" s="6">
        <v>38.77</v>
      </c>
      <c r="J13" s="6">
        <v>38.59</v>
      </c>
      <c r="K13" s="6"/>
      <c r="L13" s="6"/>
      <c r="M13" s="22">
        <f>(G13*$G$4+H13*$H$4+I13*$I$4+J13*$J$4+K13*$K$4+L13*$L$4)</f>
        <v>154.32</v>
      </c>
      <c r="N13" s="22">
        <f>IF(M13&gt;0,M13*-1,-1000)</f>
        <v>-154.32</v>
      </c>
      <c r="O13" s="23">
        <f>IF(M13&gt;0,RANK(N13,N:N),0)</f>
        <v>5</v>
      </c>
    </row>
    <row r="14" spans="1:15" ht="13.5" customHeight="1">
      <c r="A14" s="24">
        <v>512</v>
      </c>
      <c r="B14" s="26" t="s">
        <v>382</v>
      </c>
      <c r="C14" s="26" t="s">
        <v>410</v>
      </c>
      <c r="D14" s="21" t="s">
        <v>392</v>
      </c>
      <c r="E14" s="21" t="s">
        <v>393</v>
      </c>
      <c r="F14" s="20" t="s">
        <v>57</v>
      </c>
      <c r="G14" s="6">
        <v>38.05</v>
      </c>
      <c r="H14" s="6">
        <v>38.81</v>
      </c>
      <c r="I14" s="6">
        <v>38.4</v>
      </c>
      <c r="J14" s="6">
        <v>39.06</v>
      </c>
      <c r="K14" s="6"/>
      <c r="L14" s="6"/>
      <c r="M14" s="22">
        <f>(G14*$G$4+H14*$H$4+I14*$I$4+J14*$J$4+K14*$K$4+L14*$L$4)</f>
        <v>154.32</v>
      </c>
      <c r="N14" s="22">
        <f>IF(M14&gt;0,M14*-1,-1000)</f>
        <v>-154.32</v>
      </c>
      <c r="O14" s="23">
        <f>IF(M14&gt;0,RANK(N14,N:N),0)</f>
        <v>5</v>
      </c>
    </row>
    <row r="15" spans="1:15" ht="13.5" customHeight="1">
      <c r="A15" s="24">
        <v>326</v>
      </c>
      <c r="B15" s="26" t="s">
        <v>265</v>
      </c>
      <c r="C15" s="26" t="s">
        <v>410</v>
      </c>
      <c r="D15" s="21" t="s">
        <v>293</v>
      </c>
      <c r="E15" s="21" t="s">
        <v>214</v>
      </c>
      <c r="F15" s="20" t="s">
        <v>57</v>
      </c>
      <c r="G15" s="6">
        <v>38.39</v>
      </c>
      <c r="H15" s="6">
        <v>38.92</v>
      </c>
      <c r="I15" s="6">
        <v>38.53</v>
      </c>
      <c r="J15" s="6">
        <v>38.92</v>
      </c>
      <c r="K15" s="6"/>
      <c r="L15" s="6"/>
      <c r="M15" s="22">
        <f>(G15*$G$4+H15*$H$4+I15*$I$4+J15*$J$4+K15*$K$4+L15*$L$4)</f>
        <v>154.76</v>
      </c>
      <c r="N15" s="22">
        <f>IF(M15&gt;0,M15*-1,-1000)</f>
        <v>-154.76</v>
      </c>
      <c r="O15" s="23">
        <f>IF(M15&gt;0,RANK(N15,N:N),0)</f>
        <v>7</v>
      </c>
    </row>
    <row r="16" spans="1:15" ht="13.5" customHeight="1">
      <c r="A16" s="24">
        <v>303</v>
      </c>
      <c r="B16" s="26" t="s">
        <v>265</v>
      </c>
      <c r="C16" s="26" t="s">
        <v>410</v>
      </c>
      <c r="D16" s="21" t="s">
        <v>72</v>
      </c>
      <c r="E16" s="21" t="s">
        <v>270</v>
      </c>
      <c r="F16" s="20" t="s">
        <v>57</v>
      </c>
      <c r="G16" s="6">
        <v>38.32</v>
      </c>
      <c r="H16" s="6">
        <v>38.63</v>
      </c>
      <c r="I16" s="6">
        <v>38.74</v>
      </c>
      <c r="J16" s="6">
        <v>39.08</v>
      </c>
      <c r="K16" s="6"/>
      <c r="L16" s="6"/>
      <c r="M16" s="22">
        <f>(G16*$G$4+H16*$H$4+I16*$I$4+J16*$J$4+K16*$K$4+L16*$L$4)</f>
        <v>154.77</v>
      </c>
      <c r="N16" s="22">
        <f>IF(M16&gt;0,M16*-1,-1000)</f>
        <v>-154.77</v>
      </c>
      <c r="O16" s="23">
        <f>IF(M16&gt;0,RANK(N16,N:N),0)</f>
        <v>8</v>
      </c>
    </row>
    <row r="17" spans="1:15" ht="13.5" customHeight="1">
      <c r="A17" s="24">
        <v>364</v>
      </c>
      <c r="B17" s="26" t="s">
        <v>265</v>
      </c>
      <c r="C17" s="26" t="s">
        <v>410</v>
      </c>
      <c r="D17" s="21" t="s">
        <v>105</v>
      </c>
      <c r="E17" s="21" t="s">
        <v>106</v>
      </c>
      <c r="F17" s="20" t="s">
        <v>57</v>
      </c>
      <c r="G17" s="6">
        <v>38.64</v>
      </c>
      <c r="H17" s="6">
        <v>38.69</v>
      </c>
      <c r="I17" s="6">
        <v>38.69</v>
      </c>
      <c r="J17" s="6">
        <v>38.92</v>
      </c>
      <c r="K17" s="6"/>
      <c r="L17" s="6"/>
      <c r="M17" s="22">
        <f>(G17*$G$4+H17*$H$4+I17*$I$4+J17*$J$4+K17*$K$4+L17*$L$4)</f>
        <v>154.94</v>
      </c>
      <c r="N17" s="22">
        <f>IF(M17&gt;0,M17*-1,-1000)</f>
        <v>-154.94</v>
      </c>
      <c r="O17" s="23">
        <f>IF(M17&gt;0,RANK(N17,N:N),0)</f>
        <v>9</v>
      </c>
    </row>
    <row r="18" spans="1:15" ht="13.5" customHeight="1">
      <c r="A18" s="24">
        <v>329</v>
      </c>
      <c r="B18" s="26" t="s">
        <v>265</v>
      </c>
      <c r="C18" s="26" t="s">
        <v>410</v>
      </c>
      <c r="D18" s="21" t="s">
        <v>105</v>
      </c>
      <c r="E18" s="21" t="s">
        <v>298</v>
      </c>
      <c r="F18" s="20" t="s">
        <v>57</v>
      </c>
      <c r="G18" s="6">
        <v>39.59</v>
      </c>
      <c r="H18" s="6">
        <v>39.66</v>
      </c>
      <c r="I18" s="6">
        <v>39.42</v>
      </c>
      <c r="J18" s="6">
        <v>39.67</v>
      </c>
      <c r="K18" s="6"/>
      <c r="L18" s="6"/>
      <c r="M18" s="22">
        <f>(G18*$G$4+H18*$H$4+I18*$I$4+J18*$J$4+K18*$K$4+L18*$L$4)</f>
        <v>158.34</v>
      </c>
      <c r="N18" s="22">
        <f>IF(M18&gt;0,M18*-1,-1000)</f>
        <v>-158.34</v>
      </c>
      <c r="O18" s="23">
        <f>IF(M18&gt;0,RANK(N18,N:N),0)</f>
        <v>10</v>
      </c>
    </row>
  </sheetData>
  <autoFilter ref="A8:P18"/>
  <printOptions/>
  <pageMargins left="0.3937007874015748" right="0.1968503937007874" top="0.63" bottom="0.5511811023622047" header="0.4"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7.xml><?xml version="1.0" encoding="utf-8"?>
<worksheet xmlns="http://schemas.openxmlformats.org/spreadsheetml/2006/main" xmlns:r="http://schemas.openxmlformats.org/officeDocument/2006/relationships">
  <sheetPr codeName="Tabelle8">
    <pageSetUpPr fitToPage="1"/>
  </sheetPr>
  <dimension ref="A1:P12"/>
  <sheetViews>
    <sheetView zoomScale="75" zoomScaleNormal="75" workbookViewId="0" topLeftCell="A1">
      <pane xSplit="5" ySplit="7" topLeftCell="F8" activePane="bottomRight" state="frozen"/>
      <selection pane="topLeft" activeCell="D6" sqref="D6"/>
      <selection pane="topRight" activeCell="D6" sqref="D6"/>
      <selection pane="bottomLeft" activeCell="D6" sqref="D6"/>
      <selection pane="bottomRight" activeCell="B10" sqref="B10"/>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25" customWidth="1"/>
  </cols>
  <sheetData>
    <row r="1" spans="1:16" s="9" customFormat="1" ht="30">
      <c r="A1" s="16" t="s">
        <v>44</v>
      </c>
      <c r="B1" s="16"/>
      <c r="C1" s="16"/>
      <c r="D1" s="17"/>
      <c r="E1" s="7"/>
      <c r="F1" s="7"/>
      <c r="G1" s="7"/>
      <c r="H1" s="7"/>
      <c r="I1" s="7"/>
      <c r="J1" s="7"/>
      <c r="K1" s="7"/>
      <c r="L1" s="7"/>
      <c r="M1" s="7"/>
      <c r="N1" s="7"/>
      <c r="O1" s="18"/>
      <c r="P1" s="25"/>
    </row>
    <row r="2" spans="1:16" s="9" customFormat="1" ht="30">
      <c r="A2" s="16" t="s">
        <v>18</v>
      </c>
      <c r="B2" s="16"/>
      <c r="C2" s="16"/>
      <c r="D2" s="19"/>
      <c r="E2" s="7"/>
      <c r="F2" s="7"/>
      <c r="G2" s="7"/>
      <c r="H2" s="7"/>
      <c r="I2" s="7"/>
      <c r="J2" s="7"/>
      <c r="K2" s="7"/>
      <c r="L2" s="7"/>
      <c r="M2" s="7"/>
      <c r="N2" s="7"/>
      <c r="O2" s="18"/>
      <c r="P2" s="25"/>
    </row>
    <row r="3" spans="4:16" s="9" customFormat="1" ht="9.75" customHeight="1">
      <c r="D3" s="10"/>
      <c r="O3" s="11"/>
      <c r="P3" s="25"/>
    </row>
    <row r="4" spans="1:13" ht="15" customHeight="1">
      <c r="A4" s="8" t="s">
        <v>26</v>
      </c>
      <c r="B4" s="13"/>
      <c r="C4" s="13"/>
      <c r="D4" s="12"/>
      <c r="E4" s="13"/>
      <c r="F4" s="13"/>
      <c r="G4" s="31">
        <v>1</v>
      </c>
      <c r="H4" s="31">
        <v>1</v>
      </c>
      <c r="I4" s="31">
        <v>1</v>
      </c>
      <c r="J4" s="31">
        <v>1</v>
      </c>
      <c r="K4" s="31">
        <v>1</v>
      </c>
      <c r="L4" s="34">
        <v>1</v>
      </c>
      <c r="M4" s="7"/>
    </row>
    <row r="5" spans="1:12" ht="16.5" customHeight="1">
      <c r="A5" s="15" t="s">
        <v>1</v>
      </c>
      <c r="B5" s="17"/>
      <c r="C5" s="17"/>
      <c r="D5" s="7"/>
      <c r="E5" s="7"/>
      <c r="F5" s="7"/>
      <c r="G5" s="32">
        <f>MIN(G9:G12)</f>
        <v>39.35</v>
      </c>
      <c r="H5" s="32">
        <f>MIN(H9:H12)</f>
        <v>39.19</v>
      </c>
      <c r="I5" s="32">
        <f>MIN(I9:I12)</f>
        <v>39.28</v>
      </c>
      <c r="J5" s="32">
        <f>MIN(J9:J12)</f>
        <v>39.44</v>
      </c>
      <c r="K5" s="32">
        <f>MIN(K9:K12)</f>
        <v>0</v>
      </c>
      <c r="L5" s="35">
        <f>MIN(L9:L12)</f>
        <v>0</v>
      </c>
    </row>
    <row r="6" spans="1:12" ht="18" customHeight="1">
      <c r="A6" s="15"/>
      <c r="B6" s="17"/>
      <c r="C6" s="17"/>
      <c r="D6" s="7"/>
      <c r="E6" s="7"/>
      <c r="F6" s="7"/>
      <c r="G6" s="33"/>
      <c r="H6" s="33"/>
      <c r="I6" s="33"/>
      <c r="J6" s="33"/>
      <c r="K6" s="33"/>
      <c r="L6" s="36"/>
    </row>
    <row r="7" spans="1:16" s="1" customFormat="1" ht="38.25">
      <c r="A7" s="27" t="s">
        <v>2</v>
      </c>
      <c r="B7" s="28" t="s">
        <v>23</v>
      </c>
      <c r="C7" s="28" t="s">
        <v>24</v>
      </c>
      <c r="D7" s="29" t="s">
        <v>3</v>
      </c>
      <c r="E7" s="4" t="s">
        <v>4</v>
      </c>
      <c r="F7" s="4" t="s">
        <v>5</v>
      </c>
      <c r="G7" s="4" t="s">
        <v>6</v>
      </c>
      <c r="H7" s="4" t="s">
        <v>7</v>
      </c>
      <c r="I7" s="5" t="s">
        <v>8</v>
      </c>
      <c r="J7" s="5" t="s">
        <v>13</v>
      </c>
      <c r="K7" s="5" t="s">
        <v>14</v>
      </c>
      <c r="L7" s="5" t="s">
        <v>15</v>
      </c>
      <c r="M7" s="30" t="s">
        <v>10</v>
      </c>
      <c r="N7" s="4"/>
      <c r="O7" s="37" t="s">
        <v>11</v>
      </c>
      <c r="P7" s="38" t="s">
        <v>25</v>
      </c>
    </row>
    <row r="8" spans="1:12" ht="22.5" customHeight="1">
      <c r="A8" s="9"/>
      <c r="B8" s="9"/>
      <c r="C8" s="9"/>
      <c r="D8" s="10"/>
      <c r="E8" s="9"/>
      <c r="F8" s="9"/>
      <c r="G8" s="14"/>
      <c r="H8" s="14"/>
      <c r="I8" s="14"/>
      <c r="J8" s="14"/>
      <c r="K8" s="14"/>
      <c r="L8" s="14"/>
    </row>
    <row r="9" spans="1:15" ht="13.5" customHeight="1">
      <c r="A9" s="24">
        <v>112</v>
      </c>
      <c r="B9" s="26" t="s">
        <v>47</v>
      </c>
      <c r="C9" s="26" t="s">
        <v>410</v>
      </c>
      <c r="D9" s="21" t="s">
        <v>72</v>
      </c>
      <c r="E9" s="21" t="s">
        <v>73</v>
      </c>
      <c r="F9" s="20" t="s">
        <v>57</v>
      </c>
      <c r="G9" s="6">
        <v>39.54</v>
      </c>
      <c r="H9" s="6">
        <v>39.19</v>
      </c>
      <c r="I9" s="6">
        <v>39.38</v>
      </c>
      <c r="J9" s="6">
        <v>39.44</v>
      </c>
      <c r="K9" s="6"/>
      <c r="L9" s="6"/>
      <c r="M9" s="22">
        <f>(G9*$G$4+H9*$H$4+I9*$I$4+J9*$J$4+K9*$K$4+L9*$L$4)</f>
        <v>157.55</v>
      </c>
      <c r="N9" s="22">
        <f>IF(M9&gt;0,M9*-1,-1000)</f>
        <v>-157.55</v>
      </c>
      <c r="O9" s="23">
        <f>IF(M9&gt;0,RANK(N9,N:N),0)</f>
        <v>1</v>
      </c>
    </row>
    <row r="10" spans="1:15" ht="13.5" customHeight="1">
      <c r="A10" s="24">
        <v>107</v>
      </c>
      <c r="B10" s="26" t="s">
        <v>47</v>
      </c>
      <c r="C10" s="26" t="s">
        <v>410</v>
      </c>
      <c r="D10" s="21" t="s">
        <v>60</v>
      </c>
      <c r="E10" s="21" t="s">
        <v>61</v>
      </c>
      <c r="F10" s="20" t="s">
        <v>57</v>
      </c>
      <c r="G10" s="6">
        <v>39.35</v>
      </c>
      <c r="H10" s="6">
        <v>39.38</v>
      </c>
      <c r="I10" s="6">
        <v>39.28</v>
      </c>
      <c r="J10" s="6">
        <v>39.66</v>
      </c>
      <c r="K10" s="6"/>
      <c r="L10" s="6"/>
      <c r="M10" s="22">
        <f>(G10*$G$4+H10*$H$4+I10*$I$4+J10*$J$4+K10*$K$4+L10*$L$4)</f>
        <v>157.67</v>
      </c>
      <c r="N10" s="22">
        <f>IF(M10&gt;0,M10*-1,-1000)</f>
        <v>-157.67</v>
      </c>
      <c r="O10" s="23">
        <f>IF(M10&gt;0,RANK(N10,N:N),0)</f>
        <v>2</v>
      </c>
    </row>
    <row r="11" spans="1:15" ht="13.5" customHeight="1">
      <c r="A11" s="24">
        <v>178</v>
      </c>
      <c r="B11" s="26" t="s">
        <v>47</v>
      </c>
      <c r="C11" s="26" t="s">
        <v>410</v>
      </c>
      <c r="D11" s="21" t="s">
        <v>193</v>
      </c>
      <c r="E11" s="21" t="s">
        <v>194</v>
      </c>
      <c r="F11" s="20" t="s">
        <v>57</v>
      </c>
      <c r="G11" s="6">
        <v>39.69</v>
      </c>
      <c r="H11" s="6">
        <v>39.3</v>
      </c>
      <c r="I11" s="6">
        <v>39.56</v>
      </c>
      <c r="J11" s="6">
        <v>39.49</v>
      </c>
      <c r="K11" s="6"/>
      <c r="L11" s="6"/>
      <c r="M11" s="22">
        <f>(G11*$G$4+H11*$H$4+I11*$I$4+J11*$J$4+K11*$K$4+L11*$L$4)</f>
        <v>158.04</v>
      </c>
      <c r="N11" s="22">
        <f>IF(M11&gt;0,M11*-1,-1000)</f>
        <v>-158.04</v>
      </c>
      <c r="O11" s="23">
        <f>IF(M11&gt;0,RANK(N11,N:N),0)</f>
        <v>3</v>
      </c>
    </row>
    <row r="12" spans="1:15" ht="13.5" customHeight="1">
      <c r="A12" s="24">
        <v>106</v>
      </c>
      <c r="B12" s="26" t="s">
        <v>47</v>
      </c>
      <c r="C12" s="26" t="s">
        <v>410</v>
      </c>
      <c r="D12" s="21" t="s">
        <v>58</v>
      </c>
      <c r="E12" s="21" t="s">
        <v>59</v>
      </c>
      <c r="F12" s="20" t="s">
        <v>57</v>
      </c>
      <c r="G12" s="6">
        <v>39.54</v>
      </c>
      <c r="H12" s="6">
        <v>39.54</v>
      </c>
      <c r="I12" s="6">
        <v>39.45</v>
      </c>
      <c r="J12" s="6">
        <v>39.77</v>
      </c>
      <c r="K12" s="6"/>
      <c r="L12" s="6"/>
      <c r="M12" s="22">
        <f>(G12*$G$4+H12*$H$4+I12*$I$4+J12*$J$4+K12*$K$4+L12*$L$4)</f>
        <v>158.3</v>
      </c>
      <c r="N12" s="22">
        <f>IF(M12&gt;0,M12*-1,-1000)</f>
        <v>-158.3</v>
      </c>
      <c r="O12" s="23">
        <f>IF(M12&gt;0,RANK(N12,N:N),0)</f>
        <v>4</v>
      </c>
    </row>
  </sheetData>
  <autoFilter ref="A8:P12"/>
  <printOptions/>
  <pageMargins left="0.3937007874015748" right="0.1968503937007874" top="0.1968503937007874" bottom="0.5511811023622047" header="0.15748031496062992"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8.xml><?xml version="1.0" encoding="utf-8"?>
<worksheet xmlns="http://schemas.openxmlformats.org/spreadsheetml/2006/main" xmlns:r="http://schemas.openxmlformats.org/officeDocument/2006/relationships">
  <sheetPr codeName="Tabelle14">
    <pageSetUpPr fitToPage="1"/>
  </sheetPr>
  <dimension ref="A1:P12"/>
  <sheetViews>
    <sheetView zoomScale="75" zoomScaleNormal="75" workbookViewId="0" topLeftCell="A1">
      <pane xSplit="5" ySplit="7" topLeftCell="F8" activePane="bottomRight" state="frozen"/>
      <selection pane="topLeft" activeCell="D6" sqref="D6"/>
      <selection pane="topRight" activeCell="D6" sqref="D6"/>
      <selection pane="bottomLeft" activeCell="D6" sqref="D6"/>
      <selection pane="bottomRight" activeCell="C11" sqref="C11"/>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25" customWidth="1"/>
  </cols>
  <sheetData>
    <row r="1" spans="1:16" s="9" customFormat="1" ht="30">
      <c r="A1" s="16" t="s">
        <v>44</v>
      </c>
      <c r="B1" s="16"/>
      <c r="C1" s="16"/>
      <c r="D1" s="17"/>
      <c r="E1" s="7"/>
      <c r="F1" s="7"/>
      <c r="G1" s="7"/>
      <c r="H1" s="7"/>
      <c r="I1" s="7"/>
      <c r="J1" s="7"/>
      <c r="K1" s="7"/>
      <c r="L1" s="7"/>
      <c r="M1" s="7"/>
      <c r="N1" s="7"/>
      <c r="O1" s="18"/>
      <c r="P1" s="25"/>
    </row>
    <row r="2" spans="1:16" s="9" customFormat="1" ht="30">
      <c r="A2" s="16" t="s">
        <v>12</v>
      </c>
      <c r="B2" s="16"/>
      <c r="C2" s="16"/>
      <c r="D2" s="19"/>
      <c r="E2" s="7"/>
      <c r="F2" s="7"/>
      <c r="G2" s="7"/>
      <c r="H2" s="7"/>
      <c r="I2" s="7"/>
      <c r="J2" s="7"/>
      <c r="K2" s="7"/>
      <c r="L2" s="7"/>
      <c r="M2" s="7"/>
      <c r="N2" s="7"/>
      <c r="O2" s="18"/>
      <c r="P2" s="25"/>
    </row>
    <row r="3" spans="4:16" s="9" customFormat="1" ht="9.75" customHeight="1">
      <c r="D3" s="10"/>
      <c r="O3" s="11"/>
      <c r="P3" s="25"/>
    </row>
    <row r="4" spans="1:13" ht="15" customHeight="1">
      <c r="A4" s="8" t="s">
        <v>26</v>
      </c>
      <c r="B4" s="13"/>
      <c r="C4" s="13"/>
      <c r="D4" s="12"/>
      <c r="E4" s="13"/>
      <c r="F4" s="13"/>
      <c r="G4" s="31">
        <v>1</v>
      </c>
      <c r="H4" s="31">
        <v>1</v>
      </c>
      <c r="I4" s="31">
        <v>1</v>
      </c>
      <c r="J4" s="31">
        <v>1</v>
      </c>
      <c r="K4" s="31">
        <v>1</v>
      </c>
      <c r="L4" s="34">
        <v>1</v>
      </c>
      <c r="M4" s="7"/>
    </row>
    <row r="5" spans="1:12" ht="16.5" customHeight="1">
      <c r="A5" s="15" t="s">
        <v>1</v>
      </c>
      <c r="B5" s="17"/>
      <c r="C5" s="17"/>
      <c r="D5" s="7"/>
      <c r="E5" s="7"/>
      <c r="F5" s="7"/>
      <c r="G5" s="32">
        <f>MIN(G9:G12)</f>
        <v>38.37</v>
      </c>
      <c r="H5" s="32">
        <f>MIN(H9:H12)</f>
        <v>38.24</v>
      </c>
      <c r="I5" s="32">
        <f>MIN(I9:I12)</f>
        <v>38.24</v>
      </c>
      <c r="J5" s="32">
        <f>MIN(J9:J12)</f>
        <v>38.31</v>
      </c>
      <c r="K5" s="32">
        <f>MIN(K9:K12)</f>
        <v>0</v>
      </c>
      <c r="L5" s="35">
        <f>MIN(L9:L12)</f>
        <v>0</v>
      </c>
    </row>
    <row r="6" spans="1:12" ht="18" customHeight="1">
      <c r="A6" s="15"/>
      <c r="B6" s="17"/>
      <c r="C6" s="17"/>
      <c r="D6" s="7"/>
      <c r="E6" s="7"/>
      <c r="F6" s="7"/>
      <c r="G6" s="33"/>
      <c r="H6" s="33"/>
      <c r="I6" s="33"/>
      <c r="J6" s="33"/>
      <c r="K6" s="33"/>
      <c r="L6" s="36"/>
    </row>
    <row r="7" spans="1:16" s="1" customFormat="1" ht="38.25">
      <c r="A7" s="27" t="s">
        <v>2</v>
      </c>
      <c r="B7" s="28" t="s">
        <v>23</v>
      </c>
      <c r="C7" s="28" t="s">
        <v>24</v>
      </c>
      <c r="D7" s="29" t="s">
        <v>3</v>
      </c>
      <c r="E7" s="4" t="s">
        <v>4</v>
      </c>
      <c r="F7" s="4" t="s">
        <v>5</v>
      </c>
      <c r="G7" s="4" t="s">
        <v>6</v>
      </c>
      <c r="H7" s="4" t="s">
        <v>7</v>
      </c>
      <c r="I7" s="5" t="s">
        <v>8</v>
      </c>
      <c r="J7" s="5" t="s">
        <v>13</v>
      </c>
      <c r="K7" s="5" t="s">
        <v>14</v>
      </c>
      <c r="L7" s="5" t="s">
        <v>15</v>
      </c>
      <c r="M7" s="30" t="s">
        <v>10</v>
      </c>
      <c r="N7" s="4"/>
      <c r="O7" s="37" t="s">
        <v>11</v>
      </c>
      <c r="P7" s="38" t="s">
        <v>25</v>
      </c>
    </row>
    <row r="8" spans="1:12" ht="22.5" customHeight="1">
      <c r="A8" s="9"/>
      <c r="B8" s="9"/>
      <c r="C8" s="9"/>
      <c r="D8" s="10"/>
      <c r="E8" s="9"/>
      <c r="F8" s="9"/>
      <c r="G8" s="14"/>
      <c r="H8" s="14"/>
      <c r="I8" s="14"/>
      <c r="J8" s="14"/>
      <c r="K8" s="14"/>
      <c r="L8" s="14"/>
    </row>
    <row r="9" spans="1:15" ht="13.5" customHeight="1">
      <c r="A9" s="24">
        <v>372</v>
      </c>
      <c r="B9" s="26" t="s">
        <v>265</v>
      </c>
      <c r="C9" s="26" t="s">
        <v>410</v>
      </c>
      <c r="D9" s="21" t="s">
        <v>346</v>
      </c>
      <c r="E9" s="21" t="s">
        <v>288</v>
      </c>
      <c r="F9" s="20" t="s">
        <v>57</v>
      </c>
      <c r="G9" s="6">
        <v>38.55</v>
      </c>
      <c r="H9" s="6">
        <v>38.24</v>
      </c>
      <c r="I9" s="6">
        <v>38.35</v>
      </c>
      <c r="J9" s="6">
        <v>38.31</v>
      </c>
      <c r="K9" s="6"/>
      <c r="L9" s="6"/>
      <c r="M9" s="22">
        <f>(G9*$G$4+H9*$H$4+I9*$I$4+J9*$J$4+K9*$K$4+L9*$L$4)</f>
        <v>153.45</v>
      </c>
      <c r="N9" s="22">
        <f>IF(M9&gt;0,M9*-1,-1000)</f>
        <v>-153.45</v>
      </c>
      <c r="O9" s="23">
        <f>IF(M9&gt;0,RANK(N9,N:N),0)</f>
        <v>1</v>
      </c>
    </row>
    <row r="10" spans="1:15" ht="13.5" customHeight="1">
      <c r="A10" s="24">
        <v>376</v>
      </c>
      <c r="B10" s="26" t="s">
        <v>265</v>
      </c>
      <c r="C10" s="26" t="s">
        <v>410</v>
      </c>
      <c r="D10" s="21" t="s">
        <v>72</v>
      </c>
      <c r="E10" s="21" t="s">
        <v>145</v>
      </c>
      <c r="F10" s="20" t="s">
        <v>57</v>
      </c>
      <c r="G10" s="6">
        <v>38.37</v>
      </c>
      <c r="H10" s="6">
        <v>38.46</v>
      </c>
      <c r="I10" s="6">
        <v>38.24</v>
      </c>
      <c r="J10" s="6">
        <v>38.51</v>
      </c>
      <c r="K10" s="6"/>
      <c r="L10" s="6"/>
      <c r="M10" s="22">
        <f>(G10*$G$4+H10*$H$4+I10*$I$4+J10*$J$4+K10*$K$4+L10*$L$4)</f>
        <v>153.58</v>
      </c>
      <c r="N10" s="22">
        <f>IF(M10&gt;0,M10*-1,-1000)</f>
        <v>-153.58</v>
      </c>
      <c r="O10" s="23">
        <f>IF(M10&gt;0,RANK(N10,N:N),0)</f>
        <v>2</v>
      </c>
    </row>
    <row r="11" spans="1:15" ht="13.5" customHeight="1">
      <c r="A11" s="24">
        <v>320</v>
      </c>
      <c r="B11" s="26" t="s">
        <v>265</v>
      </c>
      <c r="C11" s="26" t="s">
        <v>410</v>
      </c>
      <c r="D11" s="21" t="s">
        <v>204</v>
      </c>
      <c r="E11" s="21" t="s">
        <v>282</v>
      </c>
      <c r="F11" s="20" t="s">
        <v>57</v>
      </c>
      <c r="G11" s="6">
        <v>38.39</v>
      </c>
      <c r="H11" s="6">
        <v>38.47</v>
      </c>
      <c r="I11" s="6">
        <v>38.41</v>
      </c>
      <c r="J11" s="6">
        <v>38.56</v>
      </c>
      <c r="K11" s="6"/>
      <c r="L11" s="6"/>
      <c r="M11" s="22">
        <f>(G11*$G$4+H11*$H$4+I11*$I$4+J11*$J$4+K11*$K$4+L11*$L$4)</f>
        <v>153.83</v>
      </c>
      <c r="N11" s="22">
        <f>IF(M11&gt;0,M11*-1,-1000)</f>
        <v>-153.83</v>
      </c>
      <c r="O11" s="23">
        <f>IF(M11&gt;0,RANK(N11,N:N),0)</f>
        <v>3</v>
      </c>
    </row>
    <row r="12" spans="1:15" ht="13.5" customHeight="1">
      <c r="A12" s="24">
        <v>514</v>
      </c>
      <c r="B12" s="26" t="s">
        <v>382</v>
      </c>
      <c r="C12" s="26" t="s">
        <v>410</v>
      </c>
      <c r="D12" s="21" t="s">
        <v>354</v>
      </c>
      <c r="E12" s="21" t="s">
        <v>355</v>
      </c>
      <c r="F12" s="20" t="s">
        <v>57</v>
      </c>
      <c r="G12" s="6">
        <v>38.57</v>
      </c>
      <c r="H12" s="6">
        <v>38.35</v>
      </c>
      <c r="I12" s="6">
        <v>38.55</v>
      </c>
      <c r="J12" s="6">
        <v>38.44</v>
      </c>
      <c r="K12" s="6"/>
      <c r="L12" s="6"/>
      <c r="M12" s="22">
        <f>(G12*$G$4+H12*$H$4+I12*$I$4+J12*$J$4+K12*$K$4+L12*$L$4)</f>
        <v>153.91</v>
      </c>
      <c r="N12" s="22">
        <f>IF(M12&gt;0,M12*-1,-1000)</f>
        <v>-153.91</v>
      </c>
      <c r="O12" s="23">
        <f>IF(M12&gt;0,RANK(N12,N:N),0)</f>
        <v>4</v>
      </c>
    </row>
  </sheetData>
  <autoFilter ref="A8:P12"/>
  <printOptions/>
  <pageMargins left="0.3937007874015748" right="0.1968503937007874" top="0.77" bottom="0.5511811023622047" header="0.55"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P41"/>
  <sheetViews>
    <sheetView zoomScale="75" zoomScaleNormal="75" workbookViewId="0" topLeftCell="A1">
      <pane xSplit="5" ySplit="7" topLeftCell="F8" activePane="bottomRight" state="frozen"/>
      <selection pane="topLeft" activeCell="A1" sqref="A1"/>
      <selection pane="topRight" activeCell="F1" sqref="F1"/>
      <selection pane="bottomLeft" activeCell="A8" sqref="A8"/>
      <selection pane="bottomRight" activeCell="D9" sqref="D9"/>
    </sheetView>
  </sheetViews>
  <sheetFormatPr defaultColWidth="11.421875" defaultRowHeight="12.75"/>
  <cols>
    <col min="1" max="1" width="7.8515625" style="0" customWidth="1"/>
    <col min="2" max="2" width="4.28125" style="0" customWidth="1"/>
    <col min="3" max="3" width="4.57421875" style="0" customWidth="1"/>
    <col min="4" max="4" width="15.8515625" style="3" customWidth="1"/>
    <col min="5" max="5" width="16.57421875" style="0" customWidth="1"/>
    <col min="6" max="6" width="20.8515625" style="0" customWidth="1"/>
    <col min="7" max="12" width="8.7109375" style="0" customWidth="1"/>
    <col min="13" max="13" width="11.7109375" style="0" customWidth="1"/>
    <col min="14" max="14" width="8.140625" style="0" hidden="1" customWidth="1"/>
    <col min="15" max="15" width="7.00390625" style="2" customWidth="1"/>
    <col min="16" max="16" width="3.8515625" style="25" customWidth="1"/>
  </cols>
  <sheetData>
    <row r="1" spans="1:16" s="9" customFormat="1" ht="30">
      <c r="A1" s="16" t="s">
        <v>46</v>
      </c>
      <c r="B1" s="16"/>
      <c r="C1" s="16"/>
      <c r="D1" s="17"/>
      <c r="E1" s="7"/>
      <c r="F1" s="7"/>
      <c r="G1" s="7"/>
      <c r="H1" s="7"/>
      <c r="I1" s="7"/>
      <c r="J1" s="7"/>
      <c r="K1" s="7"/>
      <c r="L1" s="7"/>
      <c r="M1" s="7"/>
      <c r="N1" s="7"/>
      <c r="O1" s="18"/>
      <c r="P1" s="25"/>
    </row>
    <row r="2" spans="1:16" s="9" customFormat="1" ht="30">
      <c r="A2" s="16" t="s">
        <v>27</v>
      </c>
      <c r="B2" s="16"/>
      <c r="C2" s="16"/>
      <c r="D2" s="19"/>
      <c r="E2" s="7"/>
      <c r="F2" s="7"/>
      <c r="G2" s="7"/>
      <c r="H2" s="7"/>
      <c r="I2" s="7"/>
      <c r="J2" s="7"/>
      <c r="K2" s="7"/>
      <c r="L2" s="7"/>
      <c r="M2" s="7"/>
      <c r="N2" s="7"/>
      <c r="O2" s="18"/>
      <c r="P2" s="25"/>
    </row>
    <row r="3" spans="4:16" s="9" customFormat="1" ht="9.75" customHeight="1">
      <c r="D3" s="10"/>
      <c r="O3" s="11"/>
      <c r="P3" s="25"/>
    </row>
    <row r="4" spans="1:13" ht="15" customHeight="1">
      <c r="A4" s="8" t="s">
        <v>26</v>
      </c>
      <c r="B4" s="13"/>
      <c r="C4" s="13"/>
      <c r="D4" s="12"/>
      <c r="E4" s="13"/>
      <c r="F4" s="13"/>
      <c r="G4" s="31">
        <v>1</v>
      </c>
      <c r="H4" s="31">
        <v>1</v>
      </c>
      <c r="I4" s="31">
        <v>1</v>
      </c>
      <c r="J4" s="31">
        <v>1</v>
      </c>
      <c r="K4" s="31">
        <v>0</v>
      </c>
      <c r="L4" s="34">
        <v>0</v>
      </c>
      <c r="M4" s="7"/>
    </row>
    <row r="5" spans="1:12" ht="16.5" customHeight="1">
      <c r="A5" s="15" t="s">
        <v>1</v>
      </c>
      <c r="B5" s="17"/>
      <c r="C5" s="17"/>
      <c r="D5" s="7"/>
      <c r="E5" s="7"/>
      <c r="F5" s="7"/>
      <c r="G5" s="32">
        <f>MIN(G9:G41)</f>
        <v>38.96</v>
      </c>
      <c r="H5" s="32">
        <f>MIN(H9:H41)</f>
        <v>39.15</v>
      </c>
      <c r="I5" s="32">
        <f>MIN(I9:I41)</f>
        <v>39.14</v>
      </c>
      <c r="J5" s="32">
        <f>MIN(J9:J41)</f>
        <v>39.31</v>
      </c>
      <c r="K5" s="32">
        <f>MIN(K9:K41)</f>
        <v>0</v>
      </c>
      <c r="L5" s="35">
        <f>MIN(L9:L41)</f>
        <v>0</v>
      </c>
    </row>
    <row r="6" spans="1:12" ht="18" customHeight="1">
      <c r="A6" s="15"/>
      <c r="B6" s="17"/>
      <c r="C6" s="17"/>
      <c r="D6" s="7"/>
      <c r="E6" s="7"/>
      <c r="F6" s="7"/>
      <c r="G6" s="33"/>
      <c r="H6" s="33"/>
      <c r="I6" s="33"/>
      <c r="J6" s="33"/>
      <c r="K6" s="33"/>
      <c r="L6" s="36"/>
    </row>
    <row r="7" spans="1:16" s="1" customFormat="1" ht="38.25">
      <c r="A7" s="27" t="s">
        <v>2</v>
      </c>
      <c r="B7" s="28" t="s">
        <v>23</v>
      </c>
      <c r="C7" s="28" t="s">
        <v>24</v>
      </c>
      <c r="D7" s="29" t="s">
        <v>3</v>
      </c>
      <c r="E7" s="4" t="s">
        <v>4</v>
      </c>
      <c r="F7" s="4" t="s">
        <v>5</v>
      </c>
      <c r="G7" s="4" t="s">
        <v>6</v>
      </c>
      <c r="H7" s="4" t="s">
        <v>7</v>
      </c>
      <c r="I7" s="5" t="s">
        <v>8</v>
      </c>
      <c r="J7" s="5" t="s">
        <v>13</v>
      </c>
      <c r="K7" s="5" t="s">
        <v>9</v>
      </c>
      <c r="L7" s="5" t="s">
        <v>16</v>
      </c>
      <c r="M7" s="30" t="s">
        <v>10</v>
      </c>
      <c r="N7" s="4"/>
      <c r="O7" s="37" t="s">
        <v>11</v>
      </c>
      <c r="P7" s="38" t="s">
        <v>25</v>
      </c>
    </row>
    <row r="8" spans="1:12" ht="22.5" customHeight="1">
      <c r="A8" s="9"/>
      <c r="B8" s="9"/>
      <c r="C8" s="9"/>
      <c r="D8" s="10"/>
      <c r="E8" s="9"/>
      <c r="F8" s="9"/>
      <c r="G8" s="14"/>
      <c r="H8" s="14"/>
      <c r="I8" s="14"/>
      <c r="J8" s="14"/>
      <c r="K8" s="14"/>
      <c r="L8" s="14"/>
    </row>
    <row r="9" spans="1:15" ht="13.5" customHeight="1">
      <c r="A9" s="40">
        <v>116</v>
      </c>
      <c r="B9" s="26" t="s">
        <v>47</v>
      </c>
      <c r="C9" s="26" t="s">
        <v>410</v>
      </c>
      <c r="D9" s="21" t="s">
        <v>70</v>
      </c>
      <c r="E9" s="21" t="s">
        <v>81</v>
      </c>
      <c r="F9" s="68" t="s">
        <v>69</v>
      </c>
      <c r="G9" s="6">
        <v>39.21</v>
      </c>
      <c r="H9" s="6">
        <v>39.25</v>
      </c>
      <c r="I9" s="6">
        <v>39.16</v>
      </c>
      <c r="J9" s="6">
        <v>39.72</v>
      </c>
      <c r="K9" s="6"/>
      <c r="L9" s="6"/>
      <c r="M9" s="22">
        <f>(G9*$G$4+H9*$H$4+I9*$I$4+J9*$J$4+K9*$K$4+L9*$L$4)</f>
        <v>157.34</v>
      </c>
      <c r="N9" s="22">
        <f>IF(M9&gt;0,M9*-1,-1000)</f>
        <v>-157.34</v>
      </c>
      <c r="O9" s="23">
        <f>IF(M9&gt;0,RANK(N9,N:N),0)</f>
        <v>1</v>
      </c>
    </row>
    <row r="10" spans="1:15" ht="13.5" customHeight="1">
      <c r="A10" s="40">
        <v>111</v>
      </c>
      <c r="B10" s="26" t="s">
        <v>47</v>
      </c>
      <c r="C10" s="26" t="s">
        <v>410</v>
      </c>
      <c r="D10" s="21" t="s">
        <v>70</v>
      </c>
      <c r="E10" s="21" t="s">
        <v>71</v>
      </c>
      <c r="F10" s="20" t="s">
        <v>69</v>
      </c>
      <c r="G10" s="6">
        <v>39.33</v>
      </c>
      <c r="H10" s="6">
        <v>39.41</v>
      </c>
      <c r="I10" s="6">
        <v>39.37</v>
      </c>
      <c r="J10" s="6">
        <v>39.31</v>
      </c>
      <c r="K10" s="6"/>
      <c r="L10" s="6"/>
      <c r="M10" s="22">
        <f>(G10*$G$4+H10*$H$4+I10*$I$4+J10*$J$4+K10*$K$4+L10*$L$4)</f>
        <v>157.42</v>
      </c>
      <c r="N10" s="22">
        <f>IF(M10&gt;0,M10*-1,-1000)</f>
        <v>-157.42</v>
      </c>
      <c r="O10" s="23">
        <f>IF(M10&gt;0,RANK(N10,N:N),0)</f>
        <v>2</v>
      </c>
    </row>
    <row r="11" spans="1:15" ht="13.5" customHeight="1">
      <c r="A11" s="40">
        <v>107</v>
      </c>
      <c r="B11" s="26" t="s">
        <v>47</v>
      </c>
      <c r="C11" s="26" t="s">
        <v>410</v>
      </c>
      <c r="D11" s="21" t="s">
        <v>60</v>
      </c>
      <c r="E11" s="21" t="s">
        <v>61</v>
      </c>
      <c r="F11" s="20" t="s">
        <v>57</v>
      </c>
      <c r="G11" s="6">
        <v>38.96</v>
      </c>
      <c r="H11" s="6">
        <v>39.62</v>
      </c>
      <c r="I11" s="6">
        <v>39.35</v>
      </c>
      <c r="J11" s="6">
        <v>39.69</v>
      </c>
      <c r="K11" s="6"/>
      <c r="L11" s="6"/>
      <c r="M11" s="22">
        <f>(G11*$G$4+H11*$H$4+I11*$I$4+J11*$J$4+K11*$K$4+L11*$L$4)</f>
        <v>157.62</v>
      </c>
      <c r="N11" s="22">
        <f>IF(M11&gt;0,M11*-1,-1000)</f>
        <v>-157.62</v>
      </c>
      <c r="O11" s="23">
        <f>IF(M11&gt;0,RANK(N11,N:N),0)</f>
        <v>3</v>
      </c>
    </row>
    <row r="12" spans="1:15" ht="13.5" customHeight="1">
      <c r="A12" s="40">
        <v>112</v>
      </c>
      <c r="B12" s="26" t="s">
        <v>47</v>
      </c>
      <c r="C12" s="26" t="s">
        <v>410</v>
      </c>
      <c r="D12" s="21" t="s">
        <v>72</v>
      </c>
      <c r="E12" s="21" t="s">
        <v>73</v>
      </c>
      <c r="F12" s="20" t="s">
        <v>57</v>
      </c>
      <c r="G12" s="6">
        <v>39.42</v>
      </c>
      <c r="H12" s="6">
        <v>39.34</v>
      </c>
      <c r="I12" s="6">
        <v>39.14</v>
      </c>
      <c r="J12" s="6">
        <v>39.88</v>
      </c>
      <c r="K12" s="6"/>
      <c r="L12" s="6"/>
      <c r="M12" s="22">
        <f>(G12*$G$4+H12*$H$4+I12*$I$4+J12*$J$4+K12*$K$4+L12*$L$4)</f>
        <v>157.78</v>
      </c>
      <c r="N12" s="22">
        <f>IF(M12&gt;0,M12*-1,-1000)</f>
        <v>-157.78</v>
      </c>
      <c r="O12" s="23">
        <f>IF(M12&gt;0,RANK(N12,N:N),0)</f>
        <v>4</v>
      </c>
    </row>
    <row r="13" spans="1:15" ht="13.5" customHeight="1">
      <c r="A13" s="40">
        <v>104</v>
      </c>
      <c r="B13" s="26" t="s">
        <v>47</v>
      </c>
      <c r="C13" s="26" t="s">
        <v>410</v>
      </c>
      <c r="D13" s="21" t="s">
        <v>52</v>
      </c>
      <c r="E13" s="21" t="s">
        <v>53</v>
      </c>
      <c r="F13" s="20" t="s">
        <v>54</v>
      </c>
      <c r="G13" s="6">
        <v>38.97</v>
      </c>
      <c r="H13" s="6">
        <v>39.67</v>
      </c>
      <c r="I13" s="6">
        <v>39.41</v>
      </c>
      <c r="J13" s="6">
        <v>39.76</v>
      </c>
      <c r="K13" s="6"/>
      <c r="L13" s="6"/>
      <c r="M13" s="22">
        <f>(G13*$G$4+H13*$H$4+I13*$I$4+J13*$J$4+K13*$K$4+L13*$L$4)</f>
        <v>157.81</v>
      </c>
      <c r="N13" s="22">
        <f>IF(M13&gt;0,M13*-1,-1000)</f>
        <v>-157.81</v>
      </c>
      <c r="O13" s="23">
        <f>IF(M13&gt;0,RANK(N13,N:N),0)</f>
        <v>5</v>
      </c>
    </row>
    <row r="14" spans="1:15" ht="13.5" customHeight="1">
      <c r="A14" s="40">
        <v>106</v>
      </c>
      <c r="B14" s="26" t="s">
        <v>47</v>
      </c>
      <c r="C14" s="26" t="s">
        <v>410</v>
      </c>
      <c r="D14" s="21" t="s">
        <v>58</v>
      </c>
      <c r="E14" s="21" t="s">
        <v>59</v>
      </c>
      <c r="F14" s="20" t="s">
        <v>57</v>
      </c>
      <c r="G14" s="6">
        <v>39.3</v>
      </c>
      <c r="H14" s="6">
        <v>39.15</v>
      </c>
      <c r="I14" s="6">
        <v>39.65</v>
      </c>
      <c r="J14" s="6">
        <v>39.72</v>
      </c>
      <c r="K14" s="6"/>
      <c r="L14" s="6"/>
      <c r="M14" s="22">
        <f>(G14*$G$4+H14*$H$4+I14*$I$4+J14*$J$4+K14*$K$4+L14*$L$4)</f>
        <v>157.82</v>
      </c>
      <c r="N14" s="22">
        <f>IF(M14&gt;0,M14*-1,-1000)</f>
        <v>-157.82</v>
      </c>
      <c r="O14" s="23">
        <f>IF(M14&gt;0,RANK(N14,N:N),0)</f>
        <v>6</v>
      </c>
    </row>
    <row r="15" spans="1:15" ht="13.5" customHeight="1">
      <c r="A15" s="40">
        <v>177</v>
      </c>
      <c r="B15" s="26" t="s">
        <v>47</v>
      </c>
      <c r="C15" s="26" t="s">
        <v>410</v>
      </c>
      <c r="D15" s="21" t="s">
        <v>65</v>
      </c>
      <c r="E15" s="21" t="s">
        <v>192</v>
      </c>
      <c r="F15" s="20" t="s">
        <v>416</v>
      </c>
      <c r="G15" s="6">
        <v>39.35</v>
      </c>
      <c r="H15" s="6">
        <v>39.61</v>
      </c>
      <c r="I15" s="6">
        <v>39.38</v>
      </c>
      <c r="J15" s="6">
        <v>39.9</v>
      </c>
      <c r="K15" s="6"/>
      <c r="L15" s="6"/>
      <c r="M15" s="22">
        <f>(G15*$G$4+H15*$H$4+I15*$I$4+J15*$J$4+K15*$K$4+L15*$L$4)</f>
        <v>158.24</v>
      </c>
      <c r="N15" s="22">
        <f>IF(M15&gt;0,M15*-1,-1000)</f>
        <v>-158.24</v>
      </c>
      <c r="O15" s="23">
        <f>IF(M15&gt;0,RANK(N15,N:N),0)</f>
        <v>7</v>
      </c>
    </row>
    <row r="16" spans="1:15" ht="13.5" customHeight="1">
      <c r="A16" s="40">
        <v>110</v>
      </c>
      <c r="B16" s="26" t="s">
        <v>47</v>
      </c>
      <c r="C16" s="26" t="s">
        <v>410</v>
      </c>
      <c r="D16" s="21" t="s">
        <v>67</v>
      </c>
      <c r="E16" s="21" t="s">
        <v>68</v>
      </c>
      <c r="F16" s="20" t="s">
        <v>69</v>
      </c>
      <c r="G16" s="6">
        <v>39.36</v>
      </c>
      <c r="H16" s="6">
        <v>39.63</v>
      </c>
      <c r="I16" s="6">
        <v>39.47</v>
      </c>
      <c r="J16" s="6">
        <v>39.8</v>
      </c>
      <c r="K16" s="6"/>
      <c r="L16" s="6"/>
      <c r="M16" s="22">
        <f>(G16*$G$4+H16*$H$4+I16*$I$4+J16*$J$4+K16*$K$4+L16*$L$4)</f>
        <v>158.26</v>
      </c>
      <c r="N16" s="22">
        <f>IF(M16&gt;0,M16*-1,-1000)</f>
        <v>-158.26</v>
      </c>
      <c r="O16" s="23">
        <f>IF(M16&gt;0,RANK(N16,N:N),0)</f>
        <v>8</v>
      </c>
    </row>
    <row r="17" spans="1:15" ht="13.5" customHeight="1">
      <c r="A17" s="40">
        <v>114</v>
      </c>
      <c r="B17" s="26" t="s">
        <v>47</v>
      </c>
      <c r="C17" s="26" t="s">
        <v>410</v>
      </c>
      <c r="D17" s="21" t="s">
        <v>77</v>
      </c>
      <c r="E17" s="21" t="s">
        <v>78</v>
      </c>
      <c r="F17" s="20" t="s">
        <v>64</v>
      </c>
      <c r="G17" s="6">
        <v>39.67</v>
      </c>
      <c r="H17" s="6">
        <v>39.33</v>
      </c>
      <c r="I17" s="6">
        <v>39.51</v>
      </c>
      <c r="J17" s="6">
        <v>39.94</v>
      </c>
      <c r="K17" s="6"/>
      <c r="L17" s="6"/>
      <c r="M17" s="22">
        <f>(G17*$G$4+H17*$H$4+I17*$I$4+J17*$J$4+K17*$K$4+L17*$L$4)</f>
        <v>158.45</v>
      </c>
      <c r="N17" s="22">
        <f>IF(M17&gt;0,M17*-1,-1000)</f>
        <v>-158.45</v>
      </c>
      <c r="O17" s="23">
        <f>IF(M17&gt;0,RANK(N17,N:N),0)</f>
        <v>9</v>
      </c>
    </row>
    <row r="18" spans="1:15" ht="13.5" customHeight="1">
      <c r="A18" s="40">
        <v>182</v>
      </c>
      <c r="B18" s="26" t="s">
        <v>47</v>
      </c>
      <c r="C18" s="26" t="s">
        <v>410</v>
      </c>
      <c r="D18" s="21" t="s">
        <v>65</v>
      </c>
      <c r="E18" s="21" t="s">
        <v>200</v>
      </c>
      <c r="F18" s="20" t="s">
        <v>416</v>
      </c>
      <c r="G18" s="6">
        <v>39.69</v>
      </c>
      <c r="H18" s="6">
        <v>39.56</v>
      </c>
      <c r="I18" s="6">
        <v>39.35</v>
      </c>
      <c r="J18" s="6">
        <v>39.98</v>
      </c>
      <c r="K18" s="6"/>
      <c r="L18" s="6"/>
      <c r="M18" s="22">
        <f>(G18*$G$4+H18*$H$4+I18*$I$4+J18*$J$4+K18*$K$4+L18*$L$4)</f>
        <v>158.58</v>
      </c>
      <c r="N18" s="22">
        <f>IF(M18&gt;0,M18*-1,-1000)</f>
        <v>-158.58</v>
      </c>
      <c r="O18" s="23">
        <f>IF(M18&gt;0,RANK(N18,N:N),0)</f>
        <v>10</v>
      </c>
    </row>
    <row r="19" spans="1:15" ht="13.5" customHeight="1">
      <c r="A19" s="40">
        <v>126</v>
      </c>
      <c r="B19" s="26" t="s">
        <v>47</v>
      </c>
      <c r="C19" s="26" t="s">
        <v>410</v>
      </c>
      <c r="D19" s="21" t="s">
        <v>98</v>
      </c>
      <c r="E19" s="21" t="s">
        <v>99</v>
      </c>
      <c r="F19" s="20" t="s">
        <v>100</v>
      </c>
      <c r="G19" s="6">
        <v>39.57</v>
      </c>
      <c r="H19" s="6">
        <v>39.46</v>
      </c>
      <c r="I19" s="6">
        <v>39.82</v>
      </c>
      <c r="J19" s="6">
        <v>39.75</v>
      </c>
      <c r="K19" s="6"/>
      <c r="L19" s="6"/>
      <c r="M19" s="22">
        <f>(G19*$G$4+H19*$H$4+I19*$I$4+J19*$J$4+K19*$K$4+L19*$L$4)</f>
        <v>158.6</v>
      </c>
      <c r="N19" s="22">
        <f>IF(M19&gt;0,M19*-1,-1000)</f>
        <v>-158.6</v>
      </c>
      <c r="O19" s="23">
        <f>IF(M19&gt;0,RANK(N19,N:N),0)</f>
        <v>11</v>
      </c>
    </row>
    <row r="20" spans="1:15" ht="13.5" customHeight="1">
      <c r="A20" s="40">
        <v>120</v>
      </c>
      <c r="B20" s="26" t="s">
        <v>47</v>
      </c>
      <c r="C20" s="26" t="s">
        <v>410</v>
      </c>
      <c r="D20" s="21" t="s">
        <v>90</v>
      </c>
      <c r="E20" s="21" t="s">
        <v>91</v>
      </c>
      <c r="F20" s="20" t="s">
        <v>50</v>
      </c>
      <c r="G20" s="6">
        <v>39.49</v>
      </c>
      <c r="H20" s="6">
        <v>39.68</v>
      </c>
      <c r="I20" s="6">
        <v>39.42</v>
      </c>
      <c r="J20" s="6">
        <v>40.02</v>
      </c>
      <c r="K20" s="6"/>
      <c r="L20" s="6"/>
      <c r="M20" s="22">
        <f>(G20*$G$4+H20*$H$4+I20*$I$4+J20*$J$4+K20*$K$4+L20*$L$4)</f>
        <v>158.61</v>
      </c>
      <c r="N20" s="22">
        <f>IF(M20&gt;0,M20*-1,-1000)</f>
        <v>-158.61</v>
      </c>
      <c r="O20" s="23">
        <f>IF(M20&gt;0,RANK(N20,N:N),0)</f>
        <v>12</v>
      </c>
    </row>
    <row r="21" spans="1:15" ht="13.5" customHeight="1">
      <c r="A21" s="40">
        <v>178</v>
      </c>
      <c r="B21" s="26" t="s">
        <v>47</v>
      </c>
      <c r="C21" s="26" t="s">
        <v>410</v>
      </c>
      <c r="D21" s="21" t="s">
        <v>193</v>
      </c>
      <c r="E21" s="21" t="s">
        <v>194</v>
      </c>
      <c r="F21" s="20" t="s">
        <v>57</v>
      </c>
      <c r="G21" s="6">
        <v>39.58</v>
      </c>
      <c r="H21" s="6">
        <v>39.52</v>
      </c>
      <c r="I21" s="6">
        <v>39.58</v>
      </c>
      <c r="J21" s="6">
        <v>39.93</v>
      </c>
      <c r="K21" s="6"/>
      <c r="L21" s="6"/>
      <c r="M21" s="22">
        <f>(G21*$G$4+H21*$H$4+I21*$I$4+J21*$J$4+K21*$K$4+L21*$L$4)</f>
        <v>158.61</v>
      </c>
      <c r="N21" s="22">
        <f>IF(M21&gt;0,M21*-1,-1000)</f>
        <v>-158.61</v>
      </c>
      <c r="O21" s="23">
        <f>IF(M21&gt;0,RANK(N21,N:N),0)</f>
        <v>12</v>
      </c>
    </row>
    <row r="22" spans="1:15" ht="13.5" customHeight="1">
      <c r="A22" s="40">
        <v>185</v>
      </c>
      <c r="B22" s="26" t="s">
        <v>47</v>
      </c>
      <c r="C22" s="26" t="s">
        <v>410</v>
      </c>
      <c r="D22" s="21" t="s">
        <v>204</v>
      </c>
      <c r="E22" s="21" t="s">
        <v>205</v>
      </c>
      <c r="F22" s="20" t="s">
        <v>57</v>
      </c>
      <c r="G22" s="6">
        <v>39.4</v>
      </c>
      <c r="H22" s="6">
        <v>39.65</v>
      </c>
      <c r="I22" s="6">
        <v>39.6</v>
      </c>
      <c r="J22" s="6">
        <v>40.13</v>
      </c>
      <c r="K22" s="6"/>
      <c r="L22" s="6"/>
      <c r="M22" s="22">
        <f>(G22*$G$4+H22*$H$4+I22*$I$4+J22*$J$4+K22*$K$4+L22*$L$4)</f>
        <v>158.78</v>
      </c>
      <c r="N22" s="22">
        <f>IF(M22&gt;0,M22*-1,-1000)</f>
        <v>-158.78</v>
      </c>
      <c r="O22" s="23">
        <f>IF(M22&gt;0,RANK(N22,N:N),0)</f>
        <v>14</v>
      </c>
    </row>
    <row r="23" spans="1:15" ht="13.5" customHeight="1">
      <c r="A23" s="40">
        <v>119</v>
      </c>
      <c r="B23" s="26" t="s">
        <v>47</v>
      </c>
      <c r="C23" s="26" t="s">
        <v>410</v>
      </c>
      <c r="D23" s="21" t="s">
        <v>88</v>
      </c>
      <c r="E23" s="21" t="s">
        <v>89</v>
      </c>
      <c r="F23" s="20" t="s">
        <v>57</v>
      </c>
      <c r="G23" s="6">
        <v>39.68</v>
      </c>
      <c r="H23" s="6">
        <v>39.45</v>
      </c>
      <c r="I23" s="6">
        <v>39.6</v>
      </c>
      <c r="J23" s="6">
        <v>40.06</v>
      </c>
      <c r="K23" s="6"/>
      <c r="L23" s="6"/>
      <c r="M23" s="22">
        <f>(G23*$G$4+H23*$H$4+I23*$I$4+J23*$J$4+K23*$K$4+L23*$L$4)</f>
        <v>158.79</v>
      </c>
      <c r="N23" s="22">
        <f>IF(M23&gt;0,M23*-1,-1000)</f>
        <v>-158.79</v>
      </c>
      <c r="O23" s="23">
        <f>IF(M23&gt;0,RANK(N23,N:N),0)</f>
        <v>15</v>
      </c>
    </row>
    <row r="24" spans="1:15" ht="13.5" customHeight="1">
      <c r="A24" s="40">
        <v>122</v>
      </c>
      <c r="B24" s="26" t="s">
        <v>47</v>
      </c>
      <c r="C24" s="26" t="s">
        <v>410</v>
      </c>
      <c r="D24" s="21" t="s">
        <v>62</v>
      </c>
      <c r="E24" s="21" t="s">
        <v>94</v>
      </c>
      <c r="F24" s="20" t="s">
        <v>64</v>
      </c>
      <c r="G24" s="6">
        <v>39.86</v>
      </c>
      <c r="H24" s="6">
        <v>39.38</v>
      </c>
      <c r="I24" s="6">
        <v>39.83</v>
      </c>
      <c r="J24" s="6">
        <v>39.83</v>
      </c>
      <c r="K24" s="6"/>
      <c r="L24" s="6"/>
      <c r="M24" s="22">
        <f>(G24*$G$4+H24*$H$4+I24*$I$4+J24*$J$4+K24*$K$4+L24*$L$4)</f>
        <v>158.9</v>
      </c>
      <c r="N24" s="22">
        <f>IF(M24&gt;0,M24*-1,-1000)</f>
        <v>-158.9</v>
      </c>
      <c r="O24" s="23">
        <f>IF(M24&gt;0,RANK(N24,N:N),0)</f>
        <v>16</v>
      </c>
    </row>
    <row r="25" spans="1:15" ht="13.5" customHeight="1">
      <c r="A25" s="40">
        <v>108</v>
      </c>
      <c r="B25" s="26" t="s">
        <v>47</v>
      </c>
      <c r="C25" s="26" t="s">
        <v>410</v>
      </c>
      <c r="D25" s="21" t="s">
        <v>62</v>
      </c>
      <c r="E25" s="21" t="s">
        <v>63</v>
      </c>
      <c r="F25" s="20" t="s">
        <v>64</v>
      </c>
      <c r="G25" s="6">
        <v>39.43</v>
      </c>
      <c r="H25" s="6">
        <v>39.87</v>
      </c>
      <c r="I25" s="6">
        <v>39.94</v>
      </c>
      <c r="J25" s="6">
        <v>39.73</v>
      </c>
      <c r="K25" s="6"/>
      <c r="L25" s="6"/>
      <c r="M25" s="22">
        <f>(G25*$G$4+H25*$H$4+I25*$I$4+J25*$J$4+K25*$K$4+L25*$L$4)</f>
        <v>158.97</v>
      </c>
      <c r="N25" s="22">
        <f>IF(M25&gt;0,M25*-1,-1000)</f>
        <v>-158.97</v>
      </c>
      <c r="O25" s="23">
        <f>IF(M25&gt;0,RANK(N25,N:N),0)</f>
        <v>17</v>
      </c>
    </row>
    <row r="26" spans="1:15" ht="13.5" customHeight="1">
      <c r="A26" s="40">
        <v>168</v>
      </c>
      <c r="B26" s="26" t="s">
        <v>47</v>
      </c>
      <c r="C26" s="26" t="s">
        <v>410</v>
      </c>
      <c r="D26" s="21" t="s">
        <v>175</v>
      </c>
      <c r="E26" s="21" t="s">
        <v>176</v>
      </c>
      <c r="F26" s="20" t="s">
        <v>416</v>
      </c>
      <c r="G26" s="6">
        <v>40.07</v>
      </c>
      <c r="H26" s="6">
        <v>39.38</v>
      </c>
      <c r="I26" s="6">
        <v>39.68</v>
      </c>
      <c r="J26" s="6">
        <v>39.96</v>
      </c>
      <c r="K26" s="6"/>
      <c r="L26" s="6"/>
      <c r="M26" s="22">
        <f>(G26*$G$4+H26*$H$4+I26*$I$4+J26*$J$4+K26*$K$4+L26*$L$4)</f>
        <v>159.09</v>
      </c>
      <c r="N26" s="22">
        <f>IF(M26&gt;0,M26*-1,-1000)</f>
        <v>-159.09</v>
      </c>
      <c r="O26" s="23">
        <f>IF(M26&gt;0,RANK(N26,N:N),0)</f>
        <v>18</v>
      </c>
    </row>
    <row r="27" spans="1:15" ht="13.5" customHeight="1">
      <c r="A27" s="40">
        <v>156</v>
      </c>
      <c r="B27" s="26" t="s">
        <v>47</v>
      </c>
      <c r="C27" s="26" t="s">
        <v>410</v>
      </c>
      <c r="D27" s="21" t="s">
        <v>154</v>
      </c>
      <c r="E27" s="21" t="s">
        <v>155</v>
      </c>
      <c r="F27" s="20" t="s">
        <v>416</v>
      </c>
      <c r="G27" s="6">
        <v>39.83</v>
      </c>
      <c r="H27" s="6">
        <v>39.73</v>
      </c>
      <c r="I27" s="6">
        <v>39.54</v>
      </c>
      <c r="J27" s="6">
        <v>40.19</v>
      </c>
      <c r="K27" s="6"/>
      <c r="L27" s="6"/>
      <c r="M27" s="22">
        <f>(G27*$G$4+H27*$H$4+I27*$I$4+J27*$J$4+K27*$K$4+L27*$L$4)</f>
        <v>159.29</v>
      </c>
      <c r="N27" s="22">
        <f>IF(M27&gt;0,M27*-1,-1000)</f>
        <v>-159.29</v>
      </c>
      <c r="O27" s="23">
        <f>IF(M27&gt;0,RANK(N27,N:N),0)</f>
        <v>19</v>
      </c>
    </row>
    <row r="28" spans="1:15" ht="13.5" customHeight="1">
      <c r="A28" s="40">
        <v>181</v>
      </c>
      <c r="B28" s="26" t="s">
        <v>47</v>
      </c>
      <c r="C28" s="26" t="s">
        <v>410</v>
      </c>
      <c r="D28" s="21" t="s">
        <v>198</v>
      </c>
      <c r="E28" s="21" t="s">
        <v>199</v>
      </c>
      <c r="F28" s="20" t="s">
        <v>57</v>
      </c>
      <c r="G28" s="6">
        <v>39.97</v>
      </c>
      <c r="H28" s="6">
        <v>39.68</v>
      </c>
      <c r="I28" s="6">
        <v>39.76</v>
      </c>
      <c r="J28" s="6">
        <v>39.89</v>
      </c>
      <c r="K28" s="6"/>
      <c r="L28" s="6"/>
      <c r="M28" s="22">
        <f>(G28*$G$4+H28*$H$4+I28*$I$4+J28*$J$4+K28*$K$4+L28*$L$4)</f>
        <v>159.3</v>
      </c>
      <c r="N28" s="22">
        <f>IF(M28&gt;0,M28*-1,-1000)</f>
        <v>-159.3</v>
      </c>
      <c r="O28" s="23">
        <f>IF(M28&gt;0,RANK(N28,N:N),0)</f>
        <v>20</v>
      </c>
    </row>
    <row r="29" spans="1:15" ht="13.5" customHeight="1">
      <c r="A29" s="40">
        <v>225</v>
      </c>
      <c r="B29" s="26" t="s">
        <v>47</v>
      </c>
      <c r="C29" s="26" t="s">
        <v>410</v>
      </c>
      <c r="D29" s="21" t="s">
        <v>377</v>
      </c>
      <c r="E29" s="21" t="s">
        <v>418</v>
      </c>
      <c r="F29" s="20" t="s">
        <v>54</v>
      </c>
      <c r="G29" s="6">
        <v>39.52</v>
      </c>
      <c r="H29" s="6">
        <v>39.95</v>
      </c>
      <c r="I29" s="6">
        <v>39.62</v>
      </c>
      <c r="J29" s="6">
        <v>40.3</v>
      </c>
      <c r="K29" s="6"/>
      <c r="L29" s="6"/>
      <c r="M29" s="22">
        <f>(G29*$G$4+H29*$H$4+I29*$I$4+J29*$J$4+K29*$K$4+L29*$L$4)</f>
        <v>159.39</v>
      </c>
      <c r="N29" s="22">
        <f>IF(M29&gt;0,M29*-1,-1000)</f>
        <v>-159.39</v>
      </c>
      <c r="O29" s="23">
        <f>IF(M29&gt;0,RANK(N29,N:N),0)</f>
        <v>21</v>
      </c>
    </row>
    <row r="30" spans="1:15" ht="13.5" customHeight="1">
      <c r="A30" s="40">
        <v>240</v>
      </c>
      <c r="B30" s="26" t="s">
        <v>47</v>
      </c>
      <c r="C30" s="26" t="s">
        <v>410</v>
      </c>
      <c r="D30" s="21" t="s">
        <v>428</v>
      </c>
      <c r="E30" s="21" t="s">
        <v>235</v>
      </c>
      <c r="F30" s="20" t="s">
        <v>57</v>
      </c>
      <c r="G30" s="6">
        <v>39.66</v>
      </c>
      <c r="H30" s="6">
        <v>40.07</v>
      </c>
      <c r="I30" s="6">
        <v>39.46</v>
      </c>
      <c r="J30" s="6">
        <v>40.31</v>
      </c>
      <c r="K30" s="6"/>
      <c r="L30" s="6"/>
      <c r="M30" s="22">
        <f>(G30*$G$4+H30*$H$4+I30*$I$4+J30*$J$4+K30*$K$4+L30*$L$4)</f>
        <v>159.5</v>
      </c>
      <c r="N30" s="22">
        <f>IF(M30&gt;0,M30*-1,-1000)</f>
        <v>-159.5</v>
      </c>
      <c r="O30" s="23">
        <f>IF(M30&gt;0,RANK(N30,N:N),0)</f>
        <v>22</v>
      </c>
    </row>
    <row r="31" spans="1:15" ht="13.5" customHeight="1">
      <c r="A31" s="40">
        <v>145</v>
      </c>
      <c r="B31" s="26" t="s">
        <v>47</v>
      </c>
      <c r="C31" s="26" t="s">
        <v>410</v>
      </c>
      <c r="D31" s="21" t="s">
        <v>135</v>
      </c>
      <c r="E31" s="21" t="s">
        <v>136</v>
      </c>
      <c r="F31" s="20" t="s">
        <v>50</v>
      </c>
      <c r="G31" s="6">
        <v>39.86</v>
      </c>
      <c r="H31" s="6">
        <v>39.53</v>
      </c>
      <c r="I31" s="6">
        <v>40.15</v>
      </c>
      <c r="J31" s="6">
        <v>40.12</v>
      </c>
      <c r="K31" s="6"/>
      <c r="L31" s="6"/>
      <c r="M31" s="22">
        <f>(G31*$G$4+H31*$H$4+I31*$I$4+J31*$J$4+K31*$K$4+L31*$L$4)</f>
        <v>159.66</v>
      </c>
      <c r="N31" s="22">
        <f>IF(M31&gt;0,M31*-1,-1000)</f>
        <v>-159.66</v>
      </c>
      <c r="O31" s="23">
        <f>IF(M31&gt;0,RANK(N31,N:N),0)</f>
        <v>23</v>
      </c>
    </row>
    <row r="32" spans="1:15" ht="13.5" customHeight="1">
      <c r="A32" s="40">
        <v>184</v>
      </c>
      <c r="B32" s="26" t="s">
        <v>47</v>
      </c>
      <c r="C32" s="26" t="s">
        <v>410</v>
      </c>
      <c r="D32" s="21" t="s">
        <v>203</v>
      </c>
      <c r="E32" s="21" t="s">
        <v>192</v>
      </c>
      <c r="F32" s="20" t="s">
        <v>100</v>
      </c>
      <c r="G32" s="6">
        <v>40.03</v>
      </c>
      <c r="H32" s="6">
        <v>39.83</v>
      </c>
      <c r="I32" s="6">
        <v>39.78</v>
      </c>
      <c r="J32" s="6">
        <v>40.06</v>
      </c>
      <c r="K32" s="6"/>
      <c r="L32" s="6"/>
      <c r="M32" s="22">
        <f>(G32*$G$4+H32*$H$4+I32*$I$4+J32*$J$4+K32*$K$4+L32*$L$4)</f>
        <v>159.7</v>
      </c>
      <c r="N32" s="22">
        <f>IF(M32&gt;0,M32*-1,-1000)</f>
        <v>-159.7</v>
      </c>
      <c r="O32" s="23">
        <f>IF(M32&gt;0,RANK(N32,N:N),0)</f>
        <v>24</v>
      </c>
    </row>
    <row r="33" spans="1:15" ht="13.5" customHeight="1">
      <c r="A33" s="40">
        <v>125</v>
      </c>
      <c r="B33" s="26" t="s">
        <v>47</v>
      </c>
      <c r="C33" s="26" t="s">
        <v>410</v>
      </c>
      <c r="D33" s="21" t="s">
        <v>438</v>
      </c>
      <c r="E33" s="21" t="s">
        <v>145</v>
      </c>
      <c r="F33" s="20" t="s">
        <v>100</v>
      </c>
      <c r="G33" s="6">
        <v>39.66</v>
      </c>
      <c r="H33" s="6">
        <v>40.03</v>
      </c>
      <c r="I33" s="6">
        <v>39.92</v>
      </c>
      <c r="J33" s="6">
        <v>40.56</v>
      </c>
      <c r="K33" s="6"/>
      <c r="L33" s="6"/>
      <c r="M33" s="22">
        <f>(G33*$G$4+H33*$H$4+I33*$I$4+J33*$J$4+K33*$K$4+L33*$L$4)</f>
        <v>160.17</v>
      </c>
      <c r="N33" s="22">
        <f>IF(M33&gt;0,M33*-1,-1000)</f>
        <v>-160.17</v>
      </c>
      <c r="O33" s="23">
        <f>IF(M33&gt;0,RANK(N33,N:N),0)</f>
        <v>25</v>
      </c>
    </row>
    <row r="34" spans="1:15" ht="13.5" customHeight="1">
      <c r="A34" s="40">
        <v>180</v>
      </c>
      <c r="B34" s="26" t="s">
        <v>47</v>
      </c>
      <c r="C34" s="26" t="s">
        <v>410</v>
      </c>
      <c r="D34" s="21" t="s">
        <v>196</v>
      </c>
      <c r="E34" s="21" t="s">
        <v>197</v>
      </c>
      <c r="F34" s="20" t="s">
        <v>130</v>
      </c>
      <c r="G34" s="6">
        <v>39.91</v>
      </c>
      <c r="H34" s="6">
        <v>40.22</v>
      </c>
      <c r="I34" s="6">
        <v>39.7</v>
      </c>
      <c r="J34" s="6">
        <v>40.47</v>
      </c>
      <c r="K34" s="6"/>
      <c r="L34" s="6"/>
      <c r="M34" s="22">
        <f>(G34*$G$4+H34*$H$4+I34*$I$4+J34*$J$4+K34*$K$4+L34*$L$4)</f>
        <v>160.3</v>
      </c>
      <c r="N34" s="22">
        <f>IF(M34&gt;0,M34*-1,-1000)</f>
        <v>-160.3</v>
      </c>
      <c r="O34" s="23">
        <f>IF(M34&gt;0,RANK(N34,N:N),0)</f>
        <v>26</v>
      </c>
    </row>
    <row r="35" spans="1:15" ht="13.5" customHeight="1">
      <c r="A35" s="40">
        <v>239</v>
      </c>
      <c r="B35" s="26" t="s">
        <v>47</v>
      </c>
      <c r="C35" s="26" t="s">
        <v>410</v>
      </c>
      <c r="D35" s="21" t="s">
        <v>455</v>
      </c>
      <c r="E35" s="21" t="s">
        <v>353</v>
      </c>
      <c r="F35" s="20" t="s">
        <v>57</v>
      </c>
      <c r="G35" s="6">
        <v>39.87</v>
      </c>
      <c r="H35" s="6">
        <v>40.05</v>
      </c>
      <c r="I35" s="6">
        <v>40.23</v>
      </c>
      <c r="J35" s="6">
        <v>40.2</v>
      </c>
      <c r="K35" s="6"/>
      <c r="L35" s="6"/>
      <c r="M35" s="22">
        <f>(G35*$G$4+H35*$H$4+I35*$I$4+J35*$J$4+K35*$K$4+L35*$L$4)</f>
        <v>160.35</v>
      </c>
      <c r="N35" s="22">
        <f>IF(M35&gt;0,M35*-1,-1000)</f>
        <v>-160.35</v>
      </c>
      <c r="O35" s="23">
        <f>IF(M35&gt;0,RANK(N35,N:N),0)</f>
        <v>27</v>
      </c>
    </row>
    <row r="36" spans="1:15" ht="13.5" customHeight="1">
      <c r="A36" s="40">
        <v>130</v>
      </c>
      <c r="B36" s="26" t="s">
        <v>47</v>
      </c>
      <c r="C36" s="26" t="s">
        <v>410</v>
      </c>
      <c r="D36" s="21" t="s">
        <v>62</v>
      </c>
      <c r="E36" s="21" t="s">
        <v>107</v>
      </c>
      <c r="F36" s="20" t="s">
        <v>64</v>
      </c>
      <c r="G36" s="6">
        <v>40.02</v>
      </c>
      <c r="H36" s="6">
        <v>40</v>
      </c>
      <c r="I36" s="6">
        <v>40.11</v>
      </c>
      <c r="J36" s="6">
        <v>40.34</v>
      </c>
      <c r="K36" s="6"/>
      <c r="L36" s="6"/>
      <c r="M36" s="22">
        <f>(G36*$G$4+H36*$H$4+I36*$I$4+J36*$J$4+K36*$K$4+L36*$L$4)</f>
        <v>160.47</v>
      </c>
      <c r="N36" s="22">
        <f>IF(M36&gt;0,M36*-1,-1000)</f>
        <v>-160.47</v>
      </c>
      <c r="O36" s="23">
        <f>IF(M36&gt;0,RANK(N36,N:N),0)</f>
        <v>28</v>
      </c>
    </row>
    <row r="37" spans="1:15" ht="13.5" customHeight="1">
      <c r="A37" s="40">
        <v>133</v>
      </c>
      <c r="B37" s="26" t="s">
        <v>47</v>
      </c>
      <c r="C37" s="26" t="s">
        <v>410</v>
      </c>
      <c r="D37" s="21" t="s">
        <v>112</v>
      </c>
      <c r="E37" s="21" t="s">
        <v>113</v>
      </c>
      <c r="F37" s="20" t="s">
        <v>114</v>
      </c>
      <c r="G37" s="6">
        <v>40.25</v>
      </c>
      <c r="H37" s="6">
        <v>39.94</v>
      </c>
      <c r="I37" s="6">
        <v>40.22</v>
      </c>
      <c r="J37" s="6">
        <v>40.35</v>
      </c>
      <c r="K37" s="6"/>
      <c r="L37" s="6"/>
      <c r="M37" s="22">
        <f>(G37*$G$4+H37*$H$4+I37*$I$4+J37*$J$4+K37*$K$4+L37*$L$4)</f>
        <v>160.76</v>
      </c>
      <c r="N37" s="22">
        <f>IF(M37&gt;0,M37*-1,-1000)</f>
        <v>-160.76</v>
      </c>
      <c r="O37" s="23">
        <f>IF(M37&gt;0,RANK(N37,N:N),0)</f>
        <v>29</v>
      </c>
    </row>
    <row r="38" spans="1:15" ht="13.5" customHeight="1">
      <c r="A38" s="40">
        <v>215</v>
      </c>
      <c r="B38" s="26" t="s">
        <v>47</v>
      </c>
      <c r="C38" s="26" t="s">
        <v>410</v>
      </c>
      <c r="D38" s="21" t="s">
        <v>196</v>
      </c>
      <c r="E38" s="21" t="s">
        <v>89</v>
      </c>
      <c r="F38" s="20" t="s">
        <v>130</v>
      </c>
      <c r="G38" s="6">
        <v>40.24</v>
      </c>
      <c r="H38" s="6">
        <v>39.82</v>
      </c>
      <c r="I38" s="6">
        <v>40.21</v>
      </c>
      <c r="J38" s="6">
        <v>40.57</v>
      </c>
      <c r="K38" s="6"/>
      <c r="L38" s="6"/>
      <c r="M38" s="22">
        <f>(G38*$G$4+H38*$H$4+I38*$I$4+J38*$J$4+K38*$K$4+L38*$L$4)</f>
        <v>160.84</v>
      </c>
      <c r="N38" s="22">
        <f>IF(M38&gt;0,M38*-1,-1000)</f>
        <v>-160.84</v>
      </c>
      <c r="O38" s="23">
        <f>IF(M38&gt;0,RANK(N38,N:N),0)</f>
        <v>30</v>
      </c>
    </row>
    <row r="39" spans="1:15" ht="13.5" customHeight="1">
      <c r="A39" s="40">
        <v>138</v>
      </c>
      <c r="B39" s="26" t="s">
        <v>47</v>
      </c>
      <c r="C39" s="26" t="s">
        <v>410</v>
      </c>
      <c r="D39" s="21" t="s">
        <v>121</v>
      </c>
      <c r="E39" s="21" t="s">
        <v>122</v>
      </c>
      <c r="F39" s="20" t="s">
        <v>50</v>
      </c>
      <c r="G39" s="6">
        <v>40.01</v>
      </c>
      <c r="H39" s="6">
        <v>39.92</v>
      </c>
      <c r="I39" s="6">
        <v>40.5</v>
      </c>
      <c r="J39" s="6">
        <v>40.48</v>
      </c>
      <c r="K39" s="6"/>
      <c r="L39" s="6"/>
      <c r="M39" s="22">
        <f>(G39*$G$4+H39*$H$4+I39*$I$4+J39*$J$4+K39*$K$4+L39*$L$4)</f>
        <v>160.91</v>
      </c>
      <c r="N39" s="22">
        <f>IF(M39&gt;0,M39*-1,-1000)</f>
        <v>-160.91</v>
      </c>
      <c r="O39" s="23">
        <f>IF(M39&gt;0,RANK(N39,N:N),0)</f>
        <v>31</v>
      </c>
    </row>
    <row r="40" spans="1:15" ht="13.5" customHeight="1">
      <c r="A40" s="40">
        <v>237</v>
      </c>
      <c r="B40" s="26" t="s">
        <v>47</v>
      </c>
      <c r="C40" s="26" t="s">
        <v>410</v>
      </c>
      <c r="D40" s="21" t="s">
        <v>452</v>
      </c>
      <c r="E40" s="21" t="s">
        <v>453</v>
      </c>
      <c r="F40" s="20" t="s">
        <v>114</v>
      </c>
      <c r="G40" s="6">
        <v>40.26</v>
      </c>
      <c r="H40" s="6">
        <v>40.71</v>
      </c>
      <c r="I40" s="6">
        <v>39.89</v>
      </c>
      <c r="J40" s="6">
        <v>41.37</v>
      </c>
      <c r="K40" s="6"/>
      <c r="L40" s="6"/>
      <c r="M40" s="22">
        <f>(G40*$G$4+H40*$H$4+I40*$I$4+J40*$J$4+K40*$K$4+L40*$L$4)</f>
        <v>162.23</v>
      </c>
      <c r="N40" s="22">
        <f>IF(M40&gt;0,M40*-1,-1000)</f>
        <v>-162.23</v>
      </c>
      <c r="O40" s="23">
        <f>IF(M40&gt;0,RANK(N40,N:N),0)</f>
        <v>32</v>
      </c>
    </row>
    <row r="41" spans="1:15" ht="13.5" customHeight="1">
      <c r="A41" s="40">
        <v>241</v>
      </c>
      <c r="B41" s="26" t="s">
        <v>47</v>
      </c>
      <c r="C41" s="26" t="s">
        <v>410</v>
      </c>
      <c r="D41" s="21" t="s">
        <v>196</v>
      </c>
      <c r="E41" s="21" t="s">
        <v>427</v>
      </c>
      <c r="F41" s="20" t="s">
        <v>130</v>
      </c>
      <c r="G41" s="6">
        <v>41.07</v>
      </c>
      <c r="H41" s="6">
        <v>40.83</v>
      </c>
      <c r="I41" s="6">
        <v>41.04</v>
      </c>
      <c r="J41" s="6">
        <v>41.1</v>
      </c>
      <c r="K41" s="6"/>
      <c r="L41" s="6"/>
      <c r="M41" s="22">
        <f>(G41*$G$4+H41*$H$4+I41*$I$4+J41*$J$4+K41*$K$4+L41*$L$4)</f>
        <v>164.04</v>
      </c>
      <c r="N41" s="22">
        <f>IF(M41&gt;0,M41*-1,-1000)</f>
        <v>-164.04</v>
      </c>
      <c r="O41" s="23">
        <f>IF(M41&gt;0,RANK(N41,N:N),0)</f>
        <v>33</v>
      </c>
    </row>
  </sheetData>
  <autoFilter ref="A8:P41"/>
  <printOptions/>
  <pageMargins left="0.3937007874015748" right="0.1968503937007874" top="0.42" bottom="0.5511811023622047" header="0.15748031496062992" footer="0.15748031496062992"/>
  <pageSetup fitToHeight="5" fitToWidth="1" horizontalDpi="300" verticalDpi="300" orientation="landscape" paperSize="9" scale="99" r:id="rId2"/>
  <headerFooter alignWithMargins="0">
    <oddHeader>&amp;RSeite &amp;P von  &amp;N</oddHeader>
    <oddFooter>&amp;RDruckdatum:    &amp;D          &amp;T Uhr
</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Tenambergen</dc:creator>
  <cp:keywords/>
  <dc:description/>
  <cp:lastModifiedBy>Walter Rosenkranz</cp:lastModifiedBy>
  <cp:lastPrinted>2004-07-11T19:23:18Z</cp:lastPrinted>
  <dcterms:created xsi:type="dcterms:W3CDTF">1999-05-31T05:06:41Z</dcterms:created>
  <dcterms:modified xsi:type="dcterms:W3CDTF">2004-07-11T20:13:07Z</dcterms:modified>
  <cp:category/>
  <cp:version/>
  <cp:contentType/>
  <cp:contentStatus/>
</cp:coreProperties>
</file>