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0" windowWidth="10605" windowHeight="5715" tabRatio="834" activeTab="0"/>
  </bookViews>
  <sheets>
    <sheet name="JuniorOrt" sheetId="1" r:id="rId1"/>
    <sheet name="SeniorOrt" sheetId="2" r:id="rId2"/>
    <sheet name="JuniorGast" sheetId="3" r:id="rId3"/>
    <sheet name="SeniorGast" sheetId="4" r:id="rId4"/>
    <sheet name="Elite" sheetId="5" r:id="rId5"/>
    <sheet name="NRW-Junior" sheetId="6" r:id="rId6"/>
    <sheet name="NRW-Senior und Elite" sheetId="7" r:id="rId7"/>
  </sheets>
  <definedNames>
    <definedName name="_xlnm._FilterDatabase" localSheetId="4" hidden="1">'Elite'!$A$8:$P$20</definedName>
    <definedName name="_xlnm._FilterDatabase" localSheetId="2" hidden="1">'JuniorGast'!$A$8:$P$32</definedName>
    <definedName name="_xlnm._FilterDatabase" localSheetId="0" hidden="1">'JuniorOrt'!$A$8:$P$18</definedName>
    <definedName name="_xlnm._FilterDatabase" localSheetId="5" hidden="1">'NRW-Junior'!$A$8:$P$8</definedName>
    <definedName name="_xlnm._FilterDatabase" localSheetId="6" hidden="1">'NRW-Senior und Elite'!$A$8:$P$46</definedName>
    <definedName name="_xlnm._FilterDatabase" localSheetId="3" hidden="1">'SeniorGast'!$A$8:$P$27</definedName>
    <definedName name="_xlnm._FilterDatabase" localSheetId="1" hidden="1">'SeniorOrt'!$A$8:$P$14</definedName>
  </definedNames>
  <calcPr fullCalcOnLoad="1" fullPrecision="0"/>
</workbook>
</file>

<file path=xl/sharedStrings.xml><?xml version="1.0" encoding="utf-8"?>
<sst xmlns="http://schemas.openxmlformats.org/spreadsheetml/2006/main" count="942" uniqueCount="171">
  <si>
    <t>Bestzeit je Lauf</t>
  </si>
  <si>
    <t>Start
Nummer</t>
  </si>
  <si>
    <t>Name</t>
  </si>
  <si>
    <t>Vorname</t>
  </si>
  <si>
    <t>Verein</t>
  </si>
  <si>
    <t>Lauf 1</t>
  </si>
  <si>
    <t>Lauf 2</t>
  </si>
  <si>
    <t>Lauf 3</t>
  </si>
  <si>
    <t>Lauf 5</t>
  </si>
  <si>
    <t>Summe der gewerteten Läufe</t>
  </si>
  <si>
    <t>Platz</t>
  </si>
  <si>
    <t>Lauf 4</t>
  </si>
  <si>
    <t>Lauf 6</t>
  </si>
  <si>
    <t xml:space="preserve"> JUNIOR - Klasse  </t>
  </si>
  <si>
    <t xml:space="preserve"> SENIOR - Klasse  </t>
  </si>
  <si>
    <t xml:space="preserve">Elite - Klasse  </t>
  </si>
  <si>
    <t xml:space="preserve">  NRW-Qualifikation SENIOR - Klasse  </t>
  </si>
  <si>
    <t>Mettingen</t>
  </si>
  <si>
    <t>Stehmann</t>
  </si>
  <si>
    <t>Kuhl</t>
  </si>
  <si>
    <t>Töpker</t>
  </si>
  <si>
    <t>Matthis</t>
  </si>
  <si>
    <t>Schmitz</t>
  </si>
  <si>
    <t>Bittner</t>
  </si>
  <si>
    <t>Bergkamen</t>
  </si>
  <si>
    <t>Alexander</t>
  </si>
  <si>
    <t>Roeben</t>
  </si>
  <si>
    <t>Frank</t>
  </si>
  <si>
    <t>Meßbauer</t>
  </si>
  <si>
    <t>Mariana</t>
  </si>
  <si>
    <t>Kevin</t>
  </si>
  <si>
    <t>Viersen</t>
  </si>
  <si>
    <t>Gruppe</t>
  </si>
  <si>
    <t>startet</t>
  </si>
  <si>
    <t>Urkunde</t>
  </si>
  <si>
    <t>Wird der Lauf gewertet?   dann 0 oder 1 eintragen</t>
  </si>
  <si>
    <t xml:space="preserve">  NRW-Qualifikation JUNIOR - Klasse  </t>
  </si>
  <si>
    <t>S</t>
  </si>
  <si>
    <t>Bloch</t>
  </si>
  <si>
    <t>Sulitze</t>
  </si>
  <si>
    <t>Jessica</t>
  </si>
  <si>
    <t>Karl</t>
  </si>
  <si>
    <t>Tenambergen</t>
  </si>
  <si>
    <t>Anna</t>
  </si>
  <si>
    <t>Lütke</t>
  </si>
  <si>
    <t>Mara</t>
  </si>
  <si>
    <t>Dickob</t>
  </si>
  <si>
    <t>Isabel</t>
  </si>
  <si>
    <t>Fregin</t>
  </si>
  <si>
    <t>Lara</t>
  </si>
  <si>
    <t>Menden</t>
  </si>
  <si>
    <t>Dominique</t>
  </si>
  <si>
    <t>Priebe</t>
  </si>
  <si>
    <t>Franziska</t>
  </si>
  <si>
    <t>Martin</t>
  </si>
  <si>
    <t>Daniel</t>
  </si>
  <si>
    <t>Stagge</t>
  </si>
  <si>
    <t>Matthias</t>
  </si>
  <si>
    <t>Benedikt</t>
  </si>
  <si>
    <t>Brockmann</t>
  </si>
  <si>
    <t>Nadine</t>
  </si>
  <si>
    <t>Lena</t>
  </si>
  <si>
    <t>Gorgus</t>
  </si>
  <si>
    <t>Florian</t>
  </si>
  <si>
    <t>Sowade</t>
  </si>
  <si>
    <t>Jens</t>
  </si>
  <si>
    <t>Schimanski</t>
  </si>
  <si>
    <t>Krechter</t>
  </si>
  <si>
    <t>Malte</t>
  </si>
  <si>
    <t>Clemens</t>
  </si>
  <si>
    <t>Leeker</t>
  </si>
  <si>
    <t>Sascha</t>
  </si>
  <si>
    <t>Havixbeck</t>
  </si>
  <si>
    <t>Christin</t>
  </si>
  <si>
    <t>Kramer</t>
  </si>
  <si>
    <t>Christian</t>
  </si>
  <si>
    <t>Sabrina</t>
  </si>
  <si>
    <t>Gößling</t>
  </si>
  <si>
    <t>Leismann</t>
  </si>
  <si>
    <t>Pascal</t>
  </si>
  <si>
    <t>Czajkowski</t>
  </si>
  <si>
    <t>Hoppe</t>
  </si>
  <si>
    <t>Bovenschulte</t>
  </si>
  <si>
    <t>Carina</t>
  </si>
  <si>
    <t>Claudia</t>
  </si>
  <si>
    <t>Reddieß</t>
  </si>
  <si>
    <t>Brüning</t>
  </si>
  <si>
    <t>Ricker</t>
  </si>
  <si>
    <t>van der Bij</t>
  </si>
  <si>
    <t>Kristina</t>
  </si>
  <si>
    <t>van Limbeck</t>
  </si>
  <si>
    <t>Timm</t>
  </si>
  <si>
    <t>Sven</t>
  </si>
  <si>
    <t>Marcel</t>
  </si>
  <si>
    <t>Stefan</t>
  </si>
  <si>
    <t>Jost</t>
  </si>
  <si>
    <t>Erika</t>
  </si>
  <si>
    <t>Robert</t>
  </si>
  <si>
    <t>Osterbrink</t>
  </si>
  <si>
    <t>Schröer</t>
  </si>
  <si>
    <t>Harrer</t>
  </si>
  <si>
    <t>Helge</t>
  </si>
  <si>
    <t>Bollwerk</t>
  </si>
  <si>
    <t>Joline</t>
  </si>
  <si>
    <t>Marc</t>
  </si>
  <si>
    <t>Diersmann</t>
  </si>
  <si>
    <t>Reinelt</t>
  </si>
  <si>
    <t>Sandra</t>
  </si>
  <si>
    <t>Saskia</t>
  </si>
  <si>
    <t>J</t>
  </si>
  <si>
    <t>E</t>
  </si>
  <si>
    <t>Shaune</t>
  </si>
  <si>
    <t>DSKD  Ortsderby 2004 Schledehausen</t>
  </si>
  <si>
    <t xml:space="preserve">SENIOR - Klasse  </t>
  </si>
  <si>
    <t>DSKD  Gästederby 2004 Schledehausen</t>
  </si>
  <si>
    <t>DSKD  Derby 2004 Schledehausen</t>
  </si>
  <si>
    <t>Bissendorfer Seifenkisten-Gilde</t>
  </si>
  <si>
    <t>Herrmann</t>
  </si>
  <si>
    <t>Jonas</t>
  </si>
  <si>
    <t>Lambers</t>
  </si>
  <si>
    <t>Flinke Flitzer Kerpen</t>
  </si>
  <si>
    <t>Xanten</t>
  </si>
  <si>
    <t>Overberg</t>
  </si>
  <si>
    <t>Cordula</t>
  </si>
  <si>
    <t>Ivonne</t>
  </si>
  <si>
    <t>SKF Rheine</t>
  </si>
  <si>
    <t>Max</t>
  </si>
  <si>
    <t>"Heiße Räder" Friedrichsfeld</t>
  </si>
  <si>
    <t>Eifeler Seifenkisten Freunde</t>
  </si>
  <si>
    <t>Förster</t>
  </si>
  <si>
    <t>Road Runner St.Augustin</t>
  </si>
  <si>
    <t>Ilona</t>
  </si>
  <si>
    <t>Sidney</t>
  </si>
  <si>
    <t>Henning</t>
  </si>
  <si>
    <t>Eva Carina</t>
  </si>
  <si>
    <t>Lars</t>
  </si>
  <si>
    <t>Beulker</t>
  </si>
  <si>
    <t>Huppertz</t>
  </si>
  <si>
    <t>Müller</t>
  </si>
  <si>
    <t>Jan Niklas</t>
  </si>
  <si>
    <t>Patricia</t>
  </si>
  <si>
    <t>Jannik</t>
  </si>
  <si>
    <t>Partrick</t>
  </si>
  <si>
    <t>Frederic</t>
  </si>
  <si>
    <t>kl. Harmeyer</t>
  </si>
  <si>
    <t>Kim Denise</t>
  </si>
  <si>
    <t>Andre</t>
  </si>
  <si>
    <t>Hinricher</t>
  </si>
  <si>
    <t>Pia Anna</t>
  </si>
  <si>
    <t>Kleine Harmeyer</t>
  </si>
  <si>
    <t>Wunderlich</t>
  </si>
  <si>
    <t>Ruppichteroth</t>
  </si>
  <si>
    <t>Thomas</t>
  </si>
  <si>
    <t>Gallinat-Fielers</t>
  </si>
  <si>
    <t>Rösner</t>
  </si>
  <si>
    <t>Steffen</t>
  </si>
  <si>
    <t>Tobias</t>
  </si>
  <si>
    <t>Feil</t>
  </si>
  <si>
    <t>Strohmeier</t>
  </si>
  <si>
    <t>Neubart</t>
  </si>
  <si>
    <t>Friedrichtsfeld</t>
  </si>
  <si>
    <t>Tanja</t>
  </si>
  <si>
    <t>Holzhausen</t>
  </si>
  <si>
    <t>Schindewolf</t>
  </si>
  <si>
    <t>Reuter</t>
  </si>
  <si>
    <t>Rippsieker</t>
  </si>
  <si>
    <t>Kim</t>
  </si>
  <si>
    <t>Tillmann</t>
  </si>
  <si>
    <t>Stüke</t>
  </si>
  <si>
    <t>Batta</t>
  </si>
  <si>
    <t>Sebastian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</si>
</sst>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5" xfId="0" applyNumberFormat="1" applyAlignment="1">
      <alignment horizontal="center" vertical="center"/>
    </xf>
    <xf numFmtId="0" fontId="0" fillId="0" borderId="6" xfId="0" applyAlignment="1">
      <alignment horizontal="center" vertical="center"/>
    </xf>
    <xf numFmtId="0" fontId="0" fillId="0" borderId="1" xfId="0" applyAlignment="1">
      <alignment vertical="center"/>
    </xf>
    <xf numFmtId="0" fontId="0" fillId="0" borderId="1" xfId="0" applyFont="1" applyBorder="1" applyAlignment="1">
      <alignment shrinkToFit="1"/>
    </xf>
    <xf numFmtId="0" fontId="0" fillId="0" borderId="1" xfId="0" applyAlignment="1">
      <alignment vertical="center" shrinkToFit="1"/>
    </xf>
    <xf numFmtId="0" fontId="0" fillId="0" borderId="1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1" fontId="0" fillId="0" borderId="1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Alignment="1">
      <alignment horizontal="center" vertical="center"/>
    </xf>
    <xf numFmtId="0" fontId="0" fillId="0" borderId="6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P36"/>
  <sheetViews>
    <sheetView tabSelected="1" zoomScale="70" zoomScaleNormal="70" workbookViewId="0" topLeftCell="A1">
      <pane xSplit="5" ySplit="7" topLeftCell="F8" activePane="bottomRight" state="frozen"/>
      <selection pane="topLeft" activeCell="E49" sqref="E49"/>
      <selection pane="topRight" activeCell="E49" sqref="E49"/>
      <selection pane="bottomLeft" activeCell="E49" sqref="E49"/>
      <selection pane="bottomRight" activeCell="A2" sqref="A2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112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MIN(G9:G18)</f>
        <v>37.41</v>
      </c>
      <c r="H5" s="32">
        <f t="shared" si="0"/>
        <v>36.52</v>
      </c>
      <c r="I5" s="32">
        <f t="shared" si="0"/>
        <v>37.39</v>
      </c>
      <c r="J5" s="32">
        <f t="shared" si="0"/>
        <v>36.79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32</v>
      </c>
      <c r="C7" s="28" t="s">
        <v>33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0">
        <v>108</v>
      </c>
      <c r="B9" s="26" t="s">
        <v>109</v>
      </c>
      <c r="C9" s="26" t="s">
        <v>109</v>
      </c>
      <c r="D9" s="21" t="s">
        <v>46</v>
      </c>
      <c r="E9" s="21" t="s">
        <v>47</v>
      </c>
      <c r="F9" s="45" t="s">
        <v>116</v>
      </c>
      <c r="G9" s="6">
        <v>38.06</v>
      </c>
      <c r="H9" s="6">
        <v>36.52</v>
      </c>
      <c r="I9" s="6">
        <v>37.68</v>
      </c>
      <c r="J9" s="6">
        <v>36.79</v>
      </c>
      <c r="K9" s="6"/>
      <c r="L9" s="6"/>
      <c r="M9" s="22">
        <f aca="true" t="shared" si="1" ref="M9:M18">(G9*$G$4+H9*$H$4+I9*$I$4+J9*$J$4+K9*$K$4+L9*$L$4)</f>
        <v>149.05</v>
      </c>
      <c r="N9" s="22">
        <f aca="true" t="shared" si="2" ref="N9:N18">IF(M9&gt;0,M9*-1,-1000)</f>
        <v>-149.05</v>
      </c>
      <c r="O9" s="23">
        <f aca="true" t="shared" si="3" ref="O9:O18">IF(M9&gt;0,RANK(N9,N$1:N$65536),0)</f>
        <v>1</v>
      </c>
    </row>
    <row r="10" spans="1:15" ht="13.5" customHeight="1">
      <c r="A10" s="40">
        <v>115</v>
      </c>
      <c r="B10" s="26" t="s">
        <v>109</v>
      </c>
      <c r="C10" s="26" t="s">
        <v>109</v>
      </c>
      <c r="D10" s="21" t="s">
        <v>56</v>
      </c>
      <c r="E10" s="21" t="s">
        <v>118</v>
      </c>
      <c r="F10" s="45" t="s">
        <v>116</v>
      </c>
      <c r="G10" s="6">
        <v>37.41</v>
      </c>
      <c r="H10" s="6">
        <v>36.96</v>
      </c>
      <c r="I10" s="6">
        <v>37.42</v>
      </c>
      <c r="J10" s="6">
        <v>37.43</v>
      </c>
      <c r="K10" s="6"/>
      <c r="L10" s="6"/>
      <c r="M10" s="22">
        <f t="shared" si="1"/>
        <v>149.22</v>
      </c>
      <c r="N10" s="22">
        <f t="shared" si="2"/>
        <v>-149.22</v>
      </c>
      <c r="O10" s="23">
        <f t="shared" si="3"/>
        <v>2</v>
      </c>
    </row>
    <row r="11" spans="1:15" ht="13.5" customHeight="1">
      <c r="A11" s="40">
        <v>114</v>
      </c>
      <c r="B11" s="26" t="s">
        <v>109</v>
      </c>
      <c r="C11" s="26" t="s">
        <v>109</v>
      </c>
      <c r="D11" s="21" t="s">
        <v>52</v>
      </c>
      <c r="E11" s="21" t="s">
        <v>53</v>
      </c>
      <c r="F11" s="45" t="s">
        <v>116</v>
      </c>
      <c r="G11" s="6">
        <v>38.06</v>
      </c>
      <c r="H11" s="6">
        <v>36.78</v>
      </c>
      <c r="I11" s="6">
        <v>37.87</v>
      </c>
      <c r="J11" s="6">
        <v>37.04</v>
      </c>
      <c r="K11" s="6"/>
      <c r="L11" s="6"/>
      <c r="M11" s="22">
        <f t="shared" si="1"/>
        <v>149.75</v>
      </c>
      <c r="N11" s="22">
        <f t="shared" si="2"/>
        <v>-149.75</v>
      </c>
      <c r="O11" s="23">
        <f t="shared" si="3"/>
        <v>3</v>
      </c>
    </row>
    <row r="12" spans="1:15" ht="13.5" customHeight="1">
      <c r="A12" s="40">
        <v>130</v>
      </c>
      <c r="B12" s="26" t="s">
        <v>109</v>
      </c>
      <c r="C12" s="26" t="s">
        <v>109</v>
      </c>
      <c r="D12" s="21" t="s">
        <v>46</v>
      </c>
      <c r="E12" s="21" t="s">
        <v>69</v>
      </c>
      <c r="F12" s="45" t="s">
        <v>116</v>
      </c>
      <c r="G12" s="6">
        <v>38.77</v>
      </c>
      <c r="H12" s="6">
        <v>37.25</v>
      </c>
      <c r="I12" s="6">
        <v>37.39</v>
      </c>
      <c r="J12" s="6">
        <v>37.31</v>
      </c>
      <c r="K12" s="6"/>
      <c r="L12" s="6"/>
      <c r="M12" s="22">
        <f t="shared" si="1"/>
        <v>150.72</v>
      </c>
      <c r="N12" s="22">
        <f t="shared" si="2"/>
        <v>-150.72</v>
      </c>
      <c r="O12" s="23">
        <f t="shared" si="3"/>
        <v>4</v>
      </c>
    </row>
    <row r="13" spans="1:15" ht="13.5" customHeight="1">
      <c r="A13" s="40">
        <v>134</v>
      </c>
      <c r="B13" s="26" t="s">
        <v>109</v>
      </c>
      <c r="C13" s="26" t="s">
        <v>109</v>
      </c>
      <c r="D13" s="21" t="s">
        <v>70</v>
      </c>
      <c r="E13" s="21" t="s">
        <v>75</v>
      </c>
      <c r="F13" s="45" t="s">
        <v>116</v>
      </c>
      <c r="G13" s="6">
        <v>38.04</v>
      </c>
      <c r="H13" s="6">
        <v>37.71</v>
      </c>
      <c r="I13" s="6">
        <v>37.96</v>
      </c>
      <c r="J13" s="6">
        <v>37.84</v>
      </c>
      <c r="K13" s="6"/>
      <c r="L13" s="6"/>
      <c r="M13" s="22">
        <f t="shared" si="1"/>
        <v>151.55</v>
      </c>
      <c r="N13" s="22">
        <f t="shared" si="2"/>
        <v>-151.55</v>
      </c>
      <c r="O13" s="23">
        <f t="shared" si="3"/>
        <v>5</v>
      </c>
    </row>
    <row r="14" spans="1:15" ht="13.5" customHeight="1">
      <c r="A14" s="52">
        <v>230</v>
      </c>
      <c r="B14" s="48" t="s">
        <v>109</v>
      </c>
      <c r="C14" s="48" t="s">
        <v>109</v>
      </c>
      <c r="D14" s="49" t="s">
        <v>165</v>
      </c>
      <c r="E14" s="49" t="s">
        <v>166</v>
      </c>
      <c r="F14" s="49" t="s">
        <v>116</v>
      </c>
      <c r="G14" s="6">
        <v>38.9</v>
      </c>
      <c r="H14" s="6">
        <v>38.35</v>
      </c>
      <c r="I14" s="6">
        <v>37.56</v>
      </c>
      <c r="J14" s="6">
        <v>37.81</v>
      </c>
      <c r="K14" s="6"/>
      <c r="L14" s="6"/>
      <c r="M14" s="22">
        <f t="shared" si="1"/>
        <v>152.62</v>
      </c>
      <c r="N14" s="22">
        <f t="shared" si="2"/>
        <v>-152.62</v>
      </c>
      <c r="O14" s="23">
        <f t="shared" si="3"/>
        <v>6</v>
      </c>
    </row>
    <row r="15" spans="1:15" ht="13.5" customHeight="1">
      <c r="A15" s="23">
        <v>231</v>
      </c>
      <c r="B15" s="5" t="s">
        <v>109</v>
      </c>
      <c r="C15" s="5" t="s">
        <v>109</v>
      </c>
      <c r="D15" s="49" t="s">
        <v>167</v>
      </c>
      <c r="E15" s="49" t="s">
        <v>168</v>
      </c>
      <c r="F15" s="49" t="s">
        <v>116</v>
      </c>
      <c r="G15" s="6">
        <v>43.25</v>
      </c>
      <c r="H15" s="6">
        <v>38.88</v>
      </c>
      <c r="I15" s="6">
        <v>37.67</v>
      </c>
      <c r="J15" s="6">
        <v>38.12</v>
      </c>
      <c r="K15" s="6"/>
      <c r="L15" s="6"/>
      <c r="M15" s="22">
        <f t="shared" si="1"/>
        <v>157.92</v>
      </c>
      <c r="N15" s="22">
        <f t="shared" si="2"/>
        <v>-157.92</v>
      </c>
      <c r="O15" s="23">
        <f t="shared" si="3"/>
        <v>7</v>
      </c>
    </row>
    <row r="16" spans="1:15" ht="13.5" customHeight="1">
      <c r="A16" s="51">
        <v>228</v>
      </c>
      <c r="B16" s="53" t="s">
        <v>109</v>
      </c>
      <c r="C16" s="53" t="s">
        <v>109</v>
      </c>
      <c r="D16" s="21" t="s">
        <v>158</v>
      </c>
      <c r="E16" s="21" t="s">
        <v>63</v>
      </c>
      <c r="F16" s="45" t="s">
        <v>116</v>
      </c>
      <c r="G16" s="6">
        <v>38.16</v>
      </c>
      <c r="H16" s="6">
        <v>38.92</v>
      </c>
      <c r="I16" s="6">
        <v>38.19</v>
      </c>
      <c r="J16" s="6">
        <v>42.77</v>
      </c>
      <c r="K16" s="6"/>
      <c r="L16" s="6"/>
      <c r="M16" s="22">
        <f t="shared" si="1"/>
        <v>158.04</v>
      </c>
      <c r="N16" s="22">
        <f t="shared" si="2"/>
        <v>-158.04</v>
      </c>
      <c r="O16" s="23">
        <f t="shared" si="3"/>
        <v>8</v>
      </c>
    </row>
    <row r="17" spans="1:15" ht="13.5" customHeight="1">
      <c r="A17" s="51">
        <v>214</v>
      </c>
      <c r="B17" s="53" t="s">
        <v>109</v>
      </c>
      <c r="C17" s="53" t="s">
        <v>109</v>
      </c>
      <c r="D17" s="21" t="s">
        <v>154</v>
      </c>
      <c r="E17" s="21" t="s">
        <v>155</v>
      </c>
      <c r="F17" s="45" t="s">
        <v>116</v>
      </c>
      <c r="G17" s="6">
        <v>45.9</v>
      </c>
      <c r="H17" s="6">
        <v>38.67</v>
      </c>
      <c r="I17" s="6">
        <v>38.2</v>
      </c>
      <c r="J17" s="6">
        <v>38.35</v>
      </c>
      <c r="K17" s="6"/>
      <c r="L17" s="6"/>
      <c r="M17" s="22">
        <f t="shared" si="1"/>
        <v>161.12</v>
      </c>
      <c r="N17" s="22">
        <f t="shared" si="2"/>
        <v>-161.12</v>
      </c>
      <c r="O17" s="23">
        <f t="shared" si="3"/>
        <v>9</v>
      </c>
    </row>
    <row r="18" spans="1:15" ht="13.5" customHeight="1">
      <c r="A18" s="52">
        <v>232</v>
      </c>
      <c r="B18" s="48" t="s">
        <v>109</v>
      </c>
      <c r="C18" s="48" t="s">
        <v>109</v>
      </c>
      <c r="D18" s="49" t="s">
        <v>169</v>
      </c>
      <c r="E18" s="49" t="s">
        <v>170</v>
      </c>
      <c r="F18" s="49" t="s">
        <v>116</v>
      </c>
      <c r="G18" s="6">
        <v>40.24</v>
      </c>
      <c r="H18" s="6">
        <v>42.99</v>
      </c>
      <c r="I18" s="6">
        <v>40.57</v>
      </c>
      <c r="J18" s="6">
        <v>37.57</v>
      </c>
      <c r="K18" s="6"/>
      <c r="L18" s="6"/>
      <c r="M18" s="22">
        <f t="shared" si="1"/>
        <v>161.37</v>
      </c>
      <c r="N18" s="22">
        <f t="shared" si="2"/>
        <v>-161.37</v>
      </c>
      <c r="O18" s="23">
        <f t="shared" si="3"/>
        <v>10</v>
      </c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</sheetData>
  <autoFilter ref="A8:P18"/>
  <printOptions/>
  <pageMargins left="0.3937007874015748" right="0.1968503937007874" top="0.69" bottom="0.5511811023622047" header="0.46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P14"/>
  <sheetViews>
    <sheetView zoomScale="70" zoomScaleNormal="7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112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MIN(G9:G14)</f>
        <v>36.26</v>
      </c>
      <c r="H5" s="32">
        <f t="shared" si="0"/>
        <v>36.51</v>
      </c>
      <c r="I5" s="32">
        <f t="shared" si="0"/>
        <v>35.57</v>
      </c>
      <c r="J5" s="32">
        <f t="shared" si="0"/>
        <v>36.16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32</v>
      </c>
      <c r="C7" s="28" t="s">
        <v>33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2">
        <v>312</v>
      </c>
      <c r="B9" s="43" t="s">
        <v>37</v>
      </c>
      <c r="C9" s="43" t="s">
        <v>109</v>
      </c>
      <c r="D9" s="44" t="s">
        <v>56</v>
      </c>
      <c r="E9" s="44" t="s">
        <v>57</v>
      </c>
      <c r="F9" s="46" t="s">
        <v>116</v>
      </c>
      <c r="G9" s="6">
        <v>36.26</v>
      </c>
      <c r="H9" s="6">
        <v>36.63</v>
      </c>
      <c r="I9" s="6">
        <v>35.57</v>
      </c>
      <c r="J9" s="6">
        <v>36.16</v>
      </c>
      <c r="K9" s="6"/>
      <c r="L9" s="6"/>
      <c r="M9" s="22">
        <f aca="true" t="shared" si="1" ref="M9:M14">(G9*$G$4+H9*$H$4+I9*$I$4+J9*$J$4+K9*$K$4+L9*$L$4)</f>
        <v>144.62</v>
      </c>
      <c r="N9" s="22">
        <f aca="true" t="shared" si="2" ref="N9:N14">IF(M9&gt;0,M9*-1,-1000)</f>
        <v>-144.62</v>
      </c>
      <c r="O9" s="23">
        <f aca="true" t="shared" si="3" ref="O9:O14">IF(M9&gt;0,RANK(N9,N$1:N$65536),0)</f>
        <v>1</v>
      </c>
    </row>
    <row r="10" spans="1:15" ht="13.5" customHeight="1">
      <c r="A10" s="42">
        <v>384</v>
      </c>
      <c r="B10" s="43" t="s">
        <v>37</v>
      </c>
      <c r="C10" s="43" t="s">
        <v>109</v>
      </c>
      <c r="D10" s="44" t="s">
        <v>70</v>
      </c>
      <c r="E10" s="44" t="s">
        <v>71</v>
      </c>
      <c r="F10" s="46" t="s">
        <v>116</v>
      </c>
      <c r="G10" s="6">
        <v>36.92</v>
      </c>
      <c r="H10" s="6">
        <v>37.17</v>
      </c>
      <c r="I10" s="6">
        <v>36.17</v>
      </c>
      <c r="J10" s="6">
        <v>36.48</v>
      </c>
      <c r="K10" s="6"/>
      <c r="L10" s="6"/>
      <c r="M10" s="22">
        <f t="shared" si="1"/>
        <v>146.74</v>
      </c>
      <c r="N10" s="22">
        <f t="shared" si="2"/>
        <v>-146.74</v>
      </c>
      <c r="O10" s="23">
        <f t="shared" si="3"/>
        <v>2</v>
      </c>
    </row>
    <row r="11" spans="1:15" ht="13.5" customHeight="1">
      <c r="A11" s="42">
        <v>338</v>
      </c>
      <c r="B11" s="43" t="s">
        <v>37</v>
      </c>
      <c r="C11" s="43" t="s">
        <v>109</v>
      </c>
      <c r="D11" s="44" t="s">
        <v>105</v>
      </c>
      <c r="E11" s="44" t="s">
        <v>63</v>
      </c>
      <c r="F11" s="46" t="s">
        <v>116</v>
      </c>
      <c r="G11" s="6">
        <v>37.14</v>
      </c>
      <c r="H11" s="6">
        <v>36.51</v>
      </c>
      <c r="I11" s="6">
        <v>36.84</v>
      </c>
      <c r="J11" s="6">
        <v>36.4</v>
      </c>
      <c r="K11" s="6"/>
      <c r="L11" s="6"/>
      <c r="M11" s="22">
        <f t="shared" si="1"/>
        <v>146.89</v>
      </c>
      <c r="N11" s="22">
        <f t="shared" si="2"/>
        <v>-146.89</v>
      </c>
      <c r="O11" s="23">
        <f t="shared" si="3"/>
        <v>3</v>
      </c>
    </row>
    <row r="12" spans="1:15" ht="13.5" customHeight="1">
      <c r="A12" s="42">
        <v>393</v>
      </c>
      <c r="B12" s="43" t="s">
        <v>37</v>
      </c>
      <c r="C12" s="43" t="s">
        <v>109</v>
      </c>
      <c r="D12" s="44" t="s">
        <v>117</v>
      </c>
      <c r="E12" s="44" t="s">
        <v>47</v>
      </c>
      <c r="F12" s="46" t="s">
        <v>116</v>
      </c>
      <c r="G12" s="6">
        <v>37.58</v>
      </c>
      <c r="H12" s="6">
        <v>37.86</v>
      </c>
      <c r="I12" s="6">
        <v>36.86</v>
      </c>
      <c r="J12" s="6">
        <v>36.92</v>
      </c>
      <c r="K12" s="6"/>
      <c r="L12" s="6"/>
      <c r="M12" s="22">
        <f t="shared" si="1"/>
        <v>149.22</v>
      </c>
      <c r="N12" s="22">
        <f t="shared" si="2"/>
        <v>-149.22</v>
      </c>
      <c r="O12" s="23">
        <f t="shared" si="3"/>
        <v>4</v>
      </c>
    </row>
    <row r="13" spans="1:15" ht="13.5" customHeight="1">
      <c r="A13" s="24">
        <v>405</v>
      </c>
      <c r="B13" s="26" t="s">
        <v>37</v>
      </c>
      <c r="C13" s="26" t="s">
        <v>109</v>
      </c>
      <c r="D13" s="21" t="s">
        <v>157</v>
      </c>
      <c r="E13" s="21" t="s">
        <v>25</v>
      </c>
      <c r="F13" s="46" t="s">
        <v>116</v>
      </c>
      <c r="G13" s="6">
        <v>38.62</v>
      </c>
      <c r="H13" s="6">
        <v>38.86</v>
      </c>
      <c r="I13" s="6">
        <v>38.26</v>
      </c>
      <c r="J13" s="6">
        <v>37.83</v>
      </c>
      <c r="K13" s="6"/>
      <c r="L13" s="6"/>
      <c r="M13" s="22">
        <f t="shared" si="1"/>
        <v>153.57</v>
      </c>
      <c r="N13" s="22">
        <f t="shared" si="2"/>
        <v>-153.57</v>
      </c>
      <c r="O13" s="23">
        <f t="shared" si="3"/>
        <v>5</v>
      </c>
    </row>
    <row r="14" spans="1:15" ht="13.5" customHeight="1">
      <c r="A14" s="24">
        <v>404</v>
      </c>
      <c r="B14" s="26" t="s">
        <v>37</v>
      </c>
      <c r="C14" s="26" t="s">
        <v>109</v>
      </c>
      <c r="D14" s="21" t="s">
        <v>154</v>
      </c>
      <c r="E14" s="21" t="s">
        <v>156</v>
      </c>
      <c r="F14" s="46" t="s">
        <v>116</v>
      </c>
      <c r="G14" s="6">
        <v>51.31</v>
      </c>
      <c r="H14" s="6">
        <v>38.57</v>
      </c>
      <c r="I14" s="6">
        <v>38.86</v>
      </c>
      <c r="J14" s="6">
        <v>37.88</v>
      </c>
      <c r="K14" s="6"/>
      <c r="L14" s="6"/>
      <c r="M14" s="22">
        <f t="shared" si="1"/>
        <v>166.62</v>
      </c>
      <c r="N14" s="22">
        <f t="shared" si="2"/>
        <v>-166.62</v>
      </c>
      <c r="O14" s="23">
        <f t="shared" si="3"/>
        <v>6</v>
      </c>
    </row>
  </sheetData>
  <autoFilter ref="A8:P14"/>
  <printOptions/>
  <pageMargins left="0.3937007874015748" right="0.1968503937007874" top="0.63" bottom="0.5511811023622047" header="0.4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P32"/>
  <sheetViews>
    <sheetView zoomScale="70" zoomScaleNormal="7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114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13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MIN(G9:G20)</f>
        <v>37.3</v>
      </c>
      <c r="H5" s="32">
        <f t="shared" si="0"/>
        <v>36.78</v>
      </c>
      <c r="I5" s="32">
        <f t="shared" si="0"/>
        <v>36.45</v>
      </c>
      <c r="J5" s="32">
        <f t="shared" si="0"/>
        <v>36.72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32</v>
      </c>
      <c r="C7" s="28" t="s">
        <v>33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23">
        <v>178</v>
      </c>
      <c r="B9" s="43" t="s">
        <v>109</v>
      </c>
      <c r="C9" s="43" t="s">
        <v>109</v>
      </c>
      <c r="D9" s="44" t="s">
        <v>19</v>
      </c>
      <c r="E9" s="44" t="s">
        <v>140</v>
      </c>
      <c r="F9" s="46" t="s">
        <v>17</v>
      </c>
      <c r="G9" s="6">
        <v>37.3</v>
      </c>
      <c r="H9" s="6">
        <v>37.35</v>
      </c>
      <c r="I9" s="6">
        <v>36.45</v>
      </c>
      <c r="J9" s="6">
        <v>37.06</v>
      </c>
      <c r="K9" s="6"/>
      <c r="L9" s="6"/>
      <c r="M9" s="22">
        <f aca="true" t="shared" si="1" ref="M9:M32">(G9*$G$4+H9*$H$4+I9*$I$4+J9*$J$4+K9*$K$4+L9*$L$4)</f>
        <v>148.16</v>
      </c>
      <c r="N9" s="22">
        <f>IF(M9&gt;0,M9*-1,-1000)</f>
        <v>-148.16</v>
      </c>
      <c r="O9" s="23">
        <f aca="true" t="shared" si="2" ref="O9:O32">IF(M9&gt;0,RANK(N9,N$1:N$65536),0)</f>
        <v>1</v>
      </c>
    </row>
    <row r="10" spans="1:15" ht="13.5" customHeight="1">
      <c r="A10" s="23">
        <v>112</v>
      </c>
      <c r="B10" s="43" t="s">
        <v>109</v>
      </c>
      <c r="C10" s="43" t="s">
        <v>109</v>
      </c>
      <c r="D10" s="44" t="s">
        <v>42</v>
      </c>
      <c r="E10" s="44" t="s">
        <v>54</v>
      </c>
      <c r="F10" s="46" t="s">
        <v>17</v>
      </c>
      <c r="G10" s="6">
        <v>37.51</v>
      </c>
      <c r="H10" s="6">
        <v>37.38</v>
      </c>
      <c r="I10" s="6">
        <v>36.92</v>
      </c>
      <c r="J10" s="6">
        <v>36.89</v>
      </c>
      <c r="K10" s="6"/>
      <c r="L10" s="6"/>
      <c r="M10" s="22">
        <f t="shared" si="1"/>
        <v>148.7</v>
      </c>
      <c r="N10" s="22">
        <f>IF(M10&gt;0,M10*-1,-1000)</f>
        <v>-148.7</v>
      </c>
      <c r="O10" s="23">
        <f t="shared" si="2"/>
        <v>2</v>
      </c>
    </row>
    <row r="11" spans="1:15" ht="13.5" customHeight="1">
      <c r="A11" s="23">
        <v>107</v>
      </c>
      <c r="B11" s="43" t="s">
        <v>109</v>
      </c>
      <c r="C11" s="43" t="s">
        <v>109</v>
      </c>
      <c r="D11" s="44" t="s">
        <v>81</v>
      </c>
      <c r="E11" s="44" t="s">
        <v>75</v>
      </c>
      <c r="F11" s="46" t="s">
        <v>17</v>
      </c>
      <c r="G11" s="6">
        <v>37.51</v>
      </c>
      <c r="H11" s="6">
        <v>37.1</v>
      </c>
      <c r="I11" s="6">
        <v>37.25</v>
      </c>
      <c r="J11" s="6">
        <v>36.86</v>
      </c>
      <c r="K11" s="6"/>
      <c r="L11" s="6"/>
      <c r="M11" s="22">
        <f t="shared" si="1"/>
        <v>148.72</v>
      </c>
      <c r="N11" s="22">
        <f>IF(M11&gt;0,M11*-1,-1000)</f>
        <v>-148.72</v>
      </c>
      <c r="O11" s="23">
        <f t="shared" si="2"/>
        <v>3</v>
      </c>
    </row>
    <row r="12" spans="1:15" ht="13.5" customHeight="1">
      <c r="A12" s="23">
        <v>110</v>
      </c>
      <c r="B12" s="43" t="s">
        <v>109</v>
      </c>
      <c r="C12" s="43" t="s">
        <v>109</v>
      </c>
      <c r="D12" s="44" t="s">
        <v>82</v>
      </c>
      <c r="E12" s="44" t="s">
        <v>83</v>
      </c>
      <c r="F12" s="46" t="s">
        <v>125</v>
      </c>
      <c r="G12" s="6">
        <v>37.89</v>
      </c>
      <c r="H12" s="6">
        <v>36.91</v>
      </c>
      <c r="I12" s="6">
        <v>37.32</v>
      </c>
      <c r="J12" s="6">
        <v>37.1</v>
      </c>
      <c r="K12" s="6"/>
      <c r="L12" s="6"/>
      <c r="M12" s="22">
        <f t="shared" si="1"/>
        <v>149.22</v>
      </c>
      <c r="N12" s="22">
        <f>IF(M12&gt;0,M12*-1,-1000)</f>
        <v>-149.22</v>
      </c>
      <c r="O12" s="23">
        <f t="shared" si="2"/>
        <v>4</v>
      </c>
    </row>
    <row r="13" spans="1:15" ht="13.5" customHeight="1">
      <c r="A13" s="23">
        <v>111</v>
      </c>
      <c r="B13" s="43" t="s">
        <v>109</v>
      </c>
      <c r="C13" s="43" t="s">
        <v>109</v>
      </c>
      <c r="D13" s="44" t="s">
        <v>85</v>
      </c>
      <c r="E13" s="44" t="s">
        <v>111</v>
      </c>
      <c r="F13" s="46" t="s">
        <v>125</v>
      </c>
      <c r="G13" s="6">
        <v>38.11</v>
      </c>
      <c r="H13" s="6">
        <v>37.04</v>
      </c>
      <c r="I13" s="6">
        <v>37.45</v>
      </c>
      <c r="J13" s="6">
        <v>36.72</v>
      </c>
      <c r="K13" s="6"/>
      <c r="L13" s="6"/>
      <c r="M13" s="22">
        <f t="shared" si="1"/>
        <v>149.32</v>
      </c>
      <c r="N13" s="22">
        <f>IF(M13&gt;0,M13*-1,-1000)</f>
        <v>-149.32</v>
      </c>
      <c r="O13" s="23">
        <f t="shared" si="2"/>
        <v>5</v>
      </c>
    </row>
    <row r="14" spans="1:15" ht="13.5" customHeight="1">
      <c r="A14" s="23">
        <v>116</v>
      </c>
      <c r="B14" s="43" t="s">
        <v>109</v>
      </c>
      <c r="C14" s="43" t="s">
        <v>109</v>
      </c>
      <c r="D14" s="44" t="s">
        <v>85</v>
      </c>
      <c r="E14" s="44" t="s">
        <v>132</v>
      </c>
      <c r="F14" s="46" t="s">
        <v>125</v>
      </c>
      <c r="G14" s="6">
        <v>38.16</v>
      </c>
      <c r="H14" s="6">
        <v>36.78</v>
      </c>
      <c r="I14" s="6">
        <v>37.52</v>
      </c>
      <c r="J14" s="6">
        <v>36.92</v>
      </c>
      <c r="K14" s="6"/>
      <c r="L14" s="6"/>
      <c r="M14" s="22">
        <f t="shared" si="1"/>
        <v>149.38</v>
      </c>
      <c r="N14" s="22">
        <f aca="true" t="shared" si="3" ref="N14:N32">IF(M14&gt;0,M14*-1,-1000)</f>
        <v>-149.38</v>
      </c>
      <c r="O14" s="23">
        <f t="shared" si="2"/>
        <v>6</v>
      </c>
    </row>
    <row r="15" spans="1:15" ht="13.5" customHeight="1">
      <c r="A15" s="23">
        <v>120</v>
      </c>
      <c r="B15" s="43" t="s">
        <v>109</v>
      </c>
      <c r="C15" s="43" t="s">
        <v>109</v>
      </c>
      <c r="D15" s="44" t="s">
        <v>44</v>
      </c>
      <c r="E15" s="44" t="s">
        <v>45</v>
      </c>
      <c r="F15" s="46" t="s">
        <v>127</v>
      </c>
      <c r="G15" s="6">
        <v>37.93</v>
      </c>
      <c r="H15" s="6">
        <v>37</v>
      </c>
      <c r="I15" s="6">
        <v>37.49</v>
      </c>
      <c r="J15" s="6">
        <v>37.16</v>
      </c>
      <c r="K15" s="6"/>
      <c r="L15" s="6"/>
      <c r="M15" s="22">
        <f t="shared" si="1"/>
        <v>149.58</v>
      </c>
      <c r="N15" s="22">
        <f t="shared" si="3"/>
        <v>-149.58</v>
      </c>
      <c r="O15" s="23">
        <f t="shared" si="2"/>
        <v>7</v>
      </c>
    </row>
    <row r="16" spans="1:15" ht="13.5" customHeight="1">
      <c r="A16" s="23">
        <v>177</v>
      </c>
      <c r="B16" s="43" t="s">
        <v>109</v>
      </c>
      <c r="C16" s="43" t="s">
        <v>109</v>
      </c>
      <c r="D16" s="44" t="s">
        <v>129</v>
      </c>
      <c r="E16" s="44" t="s">
        <v>94</v>
      </c>
      <c r="F16" s="46" t="s">
        <v>128</v>
      </c>
      <c r="G16" s="6">
        <v>38.21</v>
      </c>
      <c r="H16" s="6">
        <v>37.27</v>
      </c>
      <c r="I16" s="6">
        <v>37.14</v>
      </c>
      <c r="J16" s="6">
        <v>37.01</v>
      </c>
      <c r="K16" s="6"/>
      <c r="L16" s="6"/>
      <c r="M16" s="22">
        <f t="shared" si="1"/>
        <v>149.63</v>
      </c>
      <c r="N16" s="22">
        <f t="shared" si="3"/>
        <v>-149.63</v>
      </c>
      <c r="O16" s="23">
        <f t="shared" si="2"/>
        <v>8</v>
      </c>
    </row>
    <row r="17" spans="1:15" ht="13.5" customHeight="1">
      <c r="A17" s="23">
        <v>119</v>
      </c>
      <c r="B17" s="43" t="s">
        <v>109</v>
      </c>
      <c r="C17" s="43" t="s">
        <v>109</v>
      </c>
      <c r="D17" s="44" t="s">
        <v>149</v>
      </c>
      <c r="E17" s="44" t="s">
        <v>55</v>
      </c>
      <c r="F17" s="46" t="s">
        <v>17</v>
      </c>
      <c r="G17" s="6">
        <v>38.09</v>
      </c>
      <c r="H17" s="6">
        <v>37.47</v>
      </c>
      <c r="I17" s="6">
        <v>36.84</v>
      </c>
      <c r="J17" s="6">
        <v>37.4</v>
      </c>
      <c r="K17" s="6"/>
      <c r="L17" s="6"/>
      <c r="M17" s="22">
        <f t="shared" si="1"/>
        <v>149.8</v>
      </c>
      <c r="N17" s="22">
        <f t="shared" si="3"/>
        <v>-149.8</v>
      </c>
      <c r="O17" s="23">
        <f t="shared" si="2"/>
        <v>9</v>
      </c>
    </row>
    <row r="18" spans="1:15" ht="13.5" customHeight="1">
      <c r="A18" s="23">
        <v>185</v>
      </c>
      <c r="B18" s="43" t="s">
        <v>109</v>
      </c>
      <c r="C18" s="43" t="s">
        <v>109</v>
      </c>
      <c r="D18" s="44" t="s">
        <v>119</v>
      </c>
      <c r="E18" s="44" t="s">
        <v>131</v>
      </c>
      <c r="F18" s="46" t="s">
        <v>17</v>
      </c>
      <c r="G18" s="6">
        <v>37.7</v>
      </c>
      <c r="H18" s="6">
        <v>37.91</v>
      </c>
      <c r="I18" s="6">
        <v>36.72</v>
      </c>
      <c r="J18" s="6">
        <v>37.68</v>
      </c>
      <c r="K18" s="6"/>
      <c r="L18" s="6"/>
      <c r="M18" s="22">
        <f t="shared" si="1"/>
        <v>150.01</v>
      </c>
      <c r="N18" s="22">
        <f t="shared" si="3"/>
        <v>-150.01</v>
      </c>
      <c r="O18" s="23">
        <f t="shared" si="2"/>
        <v>10</v>
      </c>
    </row>
    <row r="19" spans="1:15" ht="13.5" customHeight="1">
      <c r="A19" s="23">
        <v>168</v>
      </c>
      <c r="B19" s="43" t="s">
        <v>109</v>
      </c>
      <c r="C19" s="43" t="s">
        <v>109</v>
      </c>
      <c r="D19" s="44" t="s">
        <v>138</v>
      </c>
      <c r="E19" s="44" t="s">
        <v>139</v>
      </c>
      <c r="F19" s="46" t="s">
        <v>128</v>
      </c>
      <c r="G19" s="6">
        <v>37.52</v>
      </c>
      <c r="H19" s="6">
        <v>37.87</v>
      </c>
      <c r="I19" s="6">
        <v>36.99</v>
      </c>
      <c r="J19" s="6">
        <v>37.66</v>
      </c>
      <c r="K19" s="6"/>
      <c r="L19" s="6"/>
      <c r="M19" s="22">
        <f t="shared" si="1"/>
        <v>150.04</v>
      </c>
      <c r="N19" s="22">
        <f t="shared" si="3"/>
        <v>-150.04</v>
      </c>
      <c r="O19" s="23">
        <f t="shared" si="2"/>
        <v>11</v>
      </c>
    </row>
    <row r="20" spans="1:15" ht="13.5" customHeight="1">
      <c r="A20" s="23">
        <v>181</v>
      </c>
      <c r="B20" s="43" t="s">
        <v>109</v>
      </c>
      <c r="C20" s="43" t="s">
        <v>109</v>
      </c>
      <c r="D20" s="44" t="s">
        <v>98</v>
      </c>
      <c r="E20" s="44" t="s">
        <v>148</v>
      </c>
      <c r="F20" s="46" t="s">
        <v>17</v>
      </c>
      <c r="G20" s="6">
        <v>38.17</v>
      </c>
      <c r="H20" s="6">
        <v>37.52</v>
      </c>
      <c r="I20" s="6">
        <v>37.76</v>
      </c>
      <c r="J20" s="6">
        <v>36.75</v>
      </c>
      <c r="K20" s="6"/>
      <c r="L20" s="6"/>
      <c r="M20" s="22">
        <f t="shared" si="1"/>
        <v>150.2</v>
      </c>
      <c r="N20" s="22">
        <f t="shared" si="3"/>
        <v>-150.2</v>
      </c>
      <c r="O20" s="23">
        <f t="shared" si="2"/>
        <v>12</v>
      </c>
    </row>
    <row r="21" spans="1:15" ht="12.75">
      <c r="A21" s="23">
        <v>182</v>
      </c>
      <c r="B21" s="43" t="s">
        <v>109</v>
      </c>
      <c r="C21" s="43" t="s">
        <v>109</v>
      </c>
      <c r="D21" s="44" t="s">
        <v>129</v>
      </c>
      <c r="E21" s="44" t="s">
        <v>135</v>
      </c>
      <c r="F21" s="46" t="s">
        <v>128</v>
      </c>
      <c r="G21" s="6">
        <v>38.32</v>
      </c>
      <c r="H21" s="6">
        <v>37.54</v>
      </c>
      <c r="I21" s="6">
        <v>37.11</v>
      </c>
      <c r="J21" s="6">
        <v>37.34</v>
      </c>
      <c r="K21" s="6"/>
      <c r="L21" s="6"/>
      <c r="M21" s="22">
        <f t="shared" si="1"/>
        <v>150.31</v>
      </c>
      <c r="N21" s="22">
        <f t="shared" si="3"/>
        <v>-150.31</v>
      </c>
      <c r="O21" s="23">
        <f t="shared" si="2"/>
        <v>13</v>
      </c>
    </row>
    <row r="22" spans="1:15" ht="12.75">
      <c r="A22" s="23">
        <v>121</v>
      </c>
      <c r="B22" s="43" t="s">
        <v>109</v>
      </c>
      <c r="C22" s="43" t="s">
        <v>109</v>
      </c>
      <c r="D22" s="44" t="s">
        <v>48</v>
      </c>
      <c r="E22" s="44" t="s">
        <v>49</v>
      </c>
      <c r="F22" s="46" t="s">
        <v>127</v>
      </c>
      <c r="G22" s="6">
        <v>37.87</v>
      </c>
      <c r="H22" s="6">
        <v>37.53</v>
      </c>
      <c r="I22" s="6">
        <v>37.57</v>
      </c>
      <c r="J22" s="6">
        <v>37.51</v>
      </c>
      <c r="K22" s="6"/>
      <c r="L22" s="6"/>
      <c r="M22" s="22">
        <f t="shared" si="1"/>
        <v>150.48</v>
      </c>
      <c r="N22" s="22">
        <f t="shared" si="3"/>
        <v>-150.48</v>
      </c>
      <c r="O22" s="23">
        <f t="shared" si="2"/>
        <v>14</v>
      </c>
    </row>
    <row r="23" spans="1:15" ht="12.75">
      <c r="A23" s="23">
        <v>124</v>
      </c>
      <c r="B23" s="43" t="s">
        <v>109</v>
      </c>
      <c r="C23" s="43" t="s">
        <v>109</v>
      </c>
      <c r="D23" s="44" t="s">
        <v>62</v>
      </c>
      <c r="E23" s="44" t="s">
        <v>63</v>
      </c>
      <c r="F23" s="46" t="s">
        <v>120</v>
      </c>
      <c r="G23" s="6">
        <v>38.08</v>
      </c>
      <c r="H23" s="6">
        <v>37.43</v>
      </c>
      <c r="I23" s="6">
        <v>37.67</v>
      </c>
      <c r="J23" s="6">
        <v>37.42</v>
      </c>
      <c r="K23" s="6"/>
      <c r="L23" s="6"/>
      <c r="M23" s="22">
        <f t="shared" si="1"/>
        <v>150.6</v>
      </c>
      <c r="N23" s="22">
        <f t="shared" si="3"/>
        <v>-150.6</v>
      </c>
      <c r="O23" s="23">
        <f t="shared" si="2"/>
        <v>15</v>
      </c>
    </row>
    <row r="24" spans="1:15" ht="12.75">
      <c r="A24" s="23">
        <v>118</v>
      </c>
      <c r="B24" s="43" t="s">
        <v>109</v>
      </c>
      <c r="C24" s="43" t="s">
        <v>109</v>
      </c>
      <c r="D24" s="44" t="s">
        <v>50</v>
      </c>
      <c r="E24" s="44" t="s">
        <v>51</v>
      </c>
      <c r="F24" s="46" t="s">
        <v>130</v>
      </c>
      <c r="G24" s="6">
        <v>38.35</v>
      </c>
      <c r="H24" s="6">
        <v>37.06</v>
      </c>
      <c r="I24" s="6">
        <v>38.11</v>
      </c>
      <c r="J24" s="6">
        <v>37.14</v>
      </c>
      <c r="K24" s="6"/>
      <c r="L24" s="6"/>
      <c r="M24" s="22">
        <f t="shared" si="1"/>
        <v>150.66</v>
      </c>
      <c r="N24" s="22">
        <f t="shared" si="3"/>
        <v>-150.66</v>
      </c>
      <c r="O24" s="23">
        <f t="shared" si="2"/>
        <v>16</v>
      </c>
    </row>
    <row r="25" spans="1:15" ht="12.75">
      <c r="A25" s="23">
        <v>106</v>
      </c>
      <c r="B25" s="43" t="s">
        <v>109</v>
      </c>
      <c r="C25" s="43" t="s">
        <v>109</v>
      </c>
      <c r="D25" s="44" t="s">
        <v>77</v>
      </c>
      <c r="E25" s="44" t="s">
        <v>141</v>
      </c>
      <c r="F25" s="46" t="s">
        <v>17</v>
      </c>
      <c r="G25" s="6">
        <v>38.3</v>
      </c>
      <c r="H25" s="6">
        <v>37.29</v>
      </c>
      <c r="I25" s="6">
        <v>38.05</v>
      </c>
      <c r="J25" s="6">
        <v>37.11</v>
      </c>
      <c r="K25" s="6"/>
      <c r="L25" s="6"/>
      <c r="M25" s="22">
        <f t="shared" si="1"/>
        <v>150.75</v>
      </c>
      <c r="N25" s="22">
        <f t="shared" si="3"/>
        <v>-150.75</v>
      </c>
      <c r="O25" s="23">
        <f t="shared" si="2"/>
        <v>17</v>
      </c>
    </row>
    <row r="26" spans="1:15" ht="12.75">
      <c r="A26" s="23">
        <v>156</v>
      </c>
      <c r="B26" s="43" t="s">
        <v>109</v>
      </c>
      <c r="C26" s="43" t="s">
        <v>109</v>
      </c>
      <c r="D26" s="44" t="s">
        <v>137</v>
      </c>
      <c r="E26" s="44" t="s">
        <v>92</v>
      </c>
      <c r="F26" s="46" t="s">
        <v>128</v>
      </c>
      <c r="G26" s="6">
        <v>38.24</v>
      </c>
      <c r="H26" s="6">
        <v>37.84</v>
      </c>
      <c r="I26" s="6">
        <v>37.48</v>
      </c>
      <c r="J26" s="6">
        <v>37.6</v>
      </c>
      <c r="K26" s="6"/>
      <c r="L26" s="6"/>
      <c r="M26" s="22">
        <f t="shared" si="1"/>
        <v>151.16</v>
      </c>
      <c r="N26" s="22">
        <f t="shared" si="3"/>
        <v>-151.16</v>
      </c>
      <c r="O26" s="23">
        <f t="shared" si="2"/>
        <v>18</v>
      </c>
    </row>
    <row r="27" spans="1:15" ht="12.75">
      <c r="A27" s="23">
        <v>180</v>
      </c>
      <c r="B27" s="43" t="s">
        <v>109</v>
      </c>
      <c r="C27" s="43" t="s">
        <v>109</v>
      </c>
      <c r="D27" s="44" t="s">
        <v>136</v>
      </c>
      <c r="E27" s="44" t="s">
        <v>108</v>
      </c>
      <c r="F27" s="46" t="s">
        <v>72</v>
      </c>
      <c r="G27" s="6">
        <v>38.68</v>
      </c>
      <c r="H27" s="6">
        <v>38.25</v>
      </c>
      <c r="I27" s="6">
        <v>37.61</v>
      </c>
      <c r="J27" s="6">
        <v>37.64</v>
      </c>
      <c r="K27" s="6"/>
      <c r="L27" s="6"/>
      <c r="M27" s="22">
        <f t="shared" si="1"/>
        <v>152.18</v>
      </c>
      <c r="N27" s="22">
        <f t="shared" si="3"/>
        <v>-152.18</v>
      </c>
      <c r="O27" s="23">
        <f t="shared" si="2"/>
        <v>19</v>
      </c>
    </row>
    <row r="28" spans="1:15" ht="12.75">
      <c r="A28" s="23">
        <v>215</v>
      </c>
      <c r="B28" s="43" t="s">
        <v>109</v>
      </c>
      <c r="C28" s="43" t="s">
        <v>109</v>
      </c>
      <c r="D28" s="44" t="s">
        <v>136</v>
      </c>
      <c r="E28" s="44" t="s">
        <v>55</v>
      </c>
      <c r="F28" s="46" t="s">
        <v>72</v>
      </c>
      <c r="G28" s="6">
        <v>38.32</v>
      </c>
      <c r="H28" s="6">
        <v>38.58</v>
      </c>
      <c r="I28" s="6">
        <v>37.54</v>
      </c>
      <c r="J28" s="6">
        <v>38.08</v>
      </c>
      <c r="K28" s="6"/>
      <c r="L28" s="6"/>
      <c r="M28" s="22">
        <f t="shared" si="1"/>
        <v>152.52</v>
      </c>
      <c r="N28" s="22">
        <f t="shared" si="3"/>
        <v>-152.52</v>
      </c>
      <c r="O28" s="23">
        <f t="shared" si="2"/>
        <v>20</v>
      </c>
    </row>
    <row r="29" spans="1:15" ht="12.75">
      <c r="A29" s="23">
        <v>218</v>
      </c>
      <c r="B29" s="43" t="s">
        <v>109</v>
      </c>
      <c r="C29" s="43" t="s">
        <v>109</v>
      </c>
      <c r="D29" s="44" t="s">
        <v>122</v>
      </c>
      <c r="E29" s="44" t="s">
        <v>133</v>
      </c>
      <c r="F29" s="46" t="s">
        <v>125</v>
      </c>
      <c r="G29" s="6">
        <v>38.63</v>
      </c>
      <c r="H29" s="6">
        <v>38.2</v>
      </c>
      <c r="I29" s="6">
        <v>38.23</v>
      </c>
      <c r="J29" s="6">
        <v>37.94</v>
      </c>
      <c r="K29" s="6"/>
      <c r="L29" s="6"/>
      <c r="M29" s="22">
        <f t="shared" si="1"/>
        <v>153</v>
      </c>
      <c r="N29" s="22">
        <f t="shared" si="3"/>
        <v>-153</v>
      </c>
      <c r="O29" s="23">
        <f t="shared" si="2"/>
        <v>21</v>
      </c>
    </row>
    <row r="30" spans="1:15" ht="12.75">
      <c r="A30" s="23">
        <v>128</v>
      </c>
      <c r="B30" s="43" t="s">
        <v>109</v>
      </c>
      <c r="C30" s="43" t="s">
        <v>109</v>
      </c>
      <c r="D30" s="44" t="s">
        <v>38</v>
      </c>
      <c r="E30" s="44" t="s">
        <v>73</v>
      </c>
      <c r="F30" s="46" t="s">
        <v>127</v>
      </c>
      <c r="G30" s="6">
        <v>38.54</v>
      </c>
      <c r="H30" s="6">
        <v>38.24</v>
      </c>
      <c r="I30" s="6">
        <v>38.13</v>
      </c>
      <c r="J30" s="6">
        <v>38.31</v>
      </c>
      <c r="K30" s="6"/>
      <c r="L30" s="6"/>
      <c r="M30" s="22">
        <f t="shared" si="1"/>
        <v>153.22</v>
      </c>
      <c r="N30" s="22">
        <f t="shared" si="3"/>
        <v>-153.22</v>
      </c>
      <c r="O30" s="23">
        <f t="shared" si="2"/>
        <v>22</v>
      </c>
    </row>
    <row r="31" spans="1:15" ht="12.75">
      <c r="A31" s="23">
        <v>138</v>
      </c>
      <c r="B31" s="5" t="s">
        <v>109</v>
      </c>
      <c r="C31" s="1" t="s">
        <v>109</v>
      </c>
      <c r="D31" s="39" t="s">
        <v>74</v>
      </c>
      <c r="E31" s="39" t="s">
        <v>134</v>
      </c>
      <c r="F31" s="50" t="s">
        <v>127</v>
      </c>
      <c r="G31" s="6">
        <v>38.55</v>
      </c>
      <c r="H31" s="6">
        <v>39.18</v>
      </c>
      <c r="I31" s="6">
        <v>38.34</v>
      </c>
      <c r="J31" s="6">
        <v>38.38</v>
      </c>
      <c r="K31" s="6"/>
      <c r="L31" s="6"/>
      <c r="M31" s="22">
        <f t="shared" si="1"/>
        <v>154.45</v>
      </c>
      <c r="N31" s="22">
        <f t="shared" si="3"/>
        <v>-154.45</v>
      </c>
      <c r="O31" s="23">
        <f t="shared" si="2"/>
        <v>23</v>
      </c>
    </row>
    <row r="32" spans="1:15" ht="12.75">
      <c r="A32" s="23">
        <v>229</v>
      </c>
      <c r="B32" s="43" t="s">
        <v>109</v>
      </c>
      <c r="C32" s="43" t="s">
        <v>109</v>
      </c>
      <c r="D32" s="44" t="s">
        <v>159</v>
      </c>
      <c r="E32" s="44" t="s">
        <v>55</v>
      </c>
      <c r="F32" s="44" t="s">
        <v>160</v>
      </c>
      <c r="G32" s="6">
        <v>41.3</v>
      </c>
      <c r="H32" s="6">
        <v>41.88</v>
      </c>
      <c r="I32" s="6">
        <v>38.11</v>
      </c>
      <c r="J32" s="6">
        <v>37.95</v>
      </c>
      <c r="K32" s="6"/>
      <c r="L32" s="6"/>
      <c r="M32" s="22">
        <f t="shared" si="1"/>
        <v>159.24</v>
      </c>
      <c r="N32" s="22">
        <f t="shared" si="3"/>
        <v>-159.24</v>
      </c>
      <c r="O32" s="23">
        <f t="shared" si="2"/>
        <v>24</v>
      </c>
    </row>
  </sheetData>
  <autoFilter ref="A8:P32"/>
  <printOptions/>
  <pageMargins left="0.3937007874015748" right="0.1968503937007874" top="0.44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P38"/>
  <sheetViews>
    <sheetView zoomScale="70" zoomScaleNormal="7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421875" style="2" customWidth="1"/>
    <col min="16" max="16" width="3.8515625" style="25" customWidth="1"/>
  </cols>
  <sheetData>
    <row r="1" spans="1:16" s="9" customFormat="1" ht="30">
      <c r="A1" s="16" t="s">
        <v>114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14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MIN(G9:G27)</f>
        <v>36.37</v>
      </c>
      <c r="H5" s="32">
        <f t="shared" si="0"/>
        <v>36.09</v>
      </c>
      <c r="I5" s="32">
        <f t="shared" si="0"/>
        <v>35.65</v>
      </c>
      <c r="J5" s="32">
        <f t="shared" si="0"/>
        <v>35.73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32</v>
      </c>
      <c r="C7" s="28" t="s">
        <v>33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2">
        <v>303</v>
      </c>
      <c r="B9" s="43" t="s">
        <v>37</v>
      </c>
      <c r="C9" s="43" t="s">
        <v>109</v>
      </c>
      <c r="D9" s="44" t="s">
        <v>42</v>
      </c>
      <c r="E9" s="44" t="s">
        <v>91</v>
      </c>
      <c r="F9" s="46" t="s">
        <v>17</v>
      </c>
      <c r="G9" s="6">
        <v>36.49</v>
      </c>
      <c r="H9" s="6">
        <v>36.71</v>
      </c>
      <c r="I9" s="6">
        <v>35.65</v>
      </c>
      <c r="J9" s="6">
        <v>35.77</v>
      </c>
      <c r="K9" s="6"/>
      <c r="L9" s="6"/>
      <c r="M9" s="22">
        <f aca="true" t="shared" si="1" ref="M9:M25">(G9*$G$4+H9*$H$4+I9*$I$4+J9*$J$4+K9*$K$4+L9*$L$4)</f>
        <v>144.62</v>
      </c>
      <c r="N9" s="22">
        <f aca="true" t="shared" si="2" ref="N9:N38">IF(M9&gt;0,M9*-1,-1000)</f>
        <v>-144.62</v>
      </c>
      <c r="O9" s="23">
        <f aca="true" t="shared" si="3" ref="O9:O38">IF(M9&gt;0,RANK(N9,N$1:N$65536),0)</f>
        <v>1</v>
      </c>
    </row>
    <row r="10" spans="1:15" ht="13.5" customHeight="1">
      <c r="A10" s="42">
        <v>310</v>
      </c>
      <c r="B10" s="43" t="s">
        <v>37</v>
      </c>
      <c r="C10" s="43" t="s">
        <v>109</v>
      </c>
      <c r="D10" s="44" t="s">
        <v>26</v>
      </c>
      <c r="E10" s="44" t="s">
        <v>27</v>
      </c>
      <c r="F10" s="46" t="s">
        <v>128</v>
      </c>
      <c r="G10" s="6">
        <v>36.43</v>
      </c>
      <c r="H10" s="6">
        <v>36.69</v>
      </c>
      <c r="I10" s="6">
        <v>35.87</v>
      </c>
      <c r="J10" s="6">
        <v>35.97</v>
      </c>
      <c r="K10" s="6"/>
      <c r="L10" s="6"/>
      <c r="M10" s="22">
        <f>(G10*$G$4+H10*$H$4+I10*$I$4+J10*$J$4+K10*$K$4+L10*$L$4)</f>
        <v>144.96</v>
      </c>
      <c r="N10" s="22">
        <f t="shared" si="2"/>
        <v>-144.96</v>
      </c>
      <c r="O10" s="23">
        <f t="shared" si="3"/>
        <v>2</v>
      </c>
    </row>
    <row r="11" spans="1:15" ht="13.5" customHeight="1">
      <c r="A11" s="42">
        <v>372</v>
      </c>
      <c r="B11" s="43" t="s">
        <v>37</v>
      </c>
      <c r="C11" s="43" t="s">
        <v>109</v>
      </c>
      <c r="D11" s="44" t="s">
        <v>147</v>
      </c>
      <c r="E11" s="44" t="s">
        <v>146</v>
      </c>
      <c r="F11" s="46" t="s">
        <v>17</v>
      </c>
      <c r="G11" s="6">
        <v>36.47</v>
      </c>
      <c r="H11" s="6">
        <v>36.22</v>
      </c>
      <c r="I11" s="6">
        <v>36.25</v>
      </c>
      <c r="J11" s="6">
        <v>36.03</v>
      </c>
      <c r="K11" s="6"/>
      <c r="L11" s="6"/>
      <c r="M11" s="22">
        <f>(G11*$G$4+H11*$H$4+I11*$I$4+J11*$J$4+K11*$K$4+L11*$L$4)</f>
        <v>144.97</v>
      </c>
      <c r="N11" s="22">
        <f t="shared" si="2"/>
        <v>-144.97</v>
      </c>
      <c r="O11" s="23">
        <f t="shared" si="3"/>
        <v>3</v>
      </c>
    </row>
    <row r="12" spans="1:15" ht="13.5" customHeight="1">
      <c r="A12" s="42">
        <v>320</v>
      </c>
      <c r="B12" s="43" t="s">
        <v>37</v>
      </c>
      <c r="C12" s="43" t="s">
        <v>109</v>
      </c>
      <c r="D12" s="44" t="s">
        <v>119</v>
      </c>
      <c r="E12" s="44" t="s">
        <v>57</v>
      </c>
      <c r="F12" s="46" t="s">
        <v>17</v>
      </c>
      <c r="G12" s="6">
        <v>36.91</v>
      </c>
      <c r="H12" s="6">
        <v>36.11</v>
      </c>
      <c r="I12" s="6">
        <v>35.95</v>
      </c>
      <c r="J12" s="6">
        <v>36.02</v>
      </c>
      <c r="K12" s="6"/>
      <c r="L12" s="6"/>
      <c r="M12" s="22">
        <f>(G12*$G$4+H12*$H$4+I12*$I$4+J12*$J$4+K12*$K$4+L12*$L$4)</f>
        <v>144.99</v>
      </c>
      <c r="N12" s="22">
        <f t="shared" si="2"/>
        <v>-144.99</v>
      </c>
      <c r="O12" s="23">
        <f t="shared" si="3"/>
        <v>4</v>
      </c>
    </row>
    <row r="13" spans="1:15" ht="13.5" customHeight="1">
      <c r="A13" s="42">
        <v>302</v>
      </c>
      <c r="B13" s="43" t="s">
        <v>37</v>
      </c>
      <c r="C13" s="43" t="s">
        <v>109</v>
      </c>
      <c r="D13" s="44" t="s">
        <v>59</v>
      </c>
      <c r="E13" s="44" t="s">
        <v>60</v>
      </c>
      <c r="F13" s="46" t="s">
        <v>24</v>
      </c>
      <c r="G13" s="6">
        <v>36.67</v>
      </c>
      <c r="H13" s="6">
        <v>36.54</v>
      </c>
      <c r="I13" s="6">
        <v>36.03</v>
      </c>
      <c r="J13" s="6">
        <v>35.81</v>
      </c>
      <c r="K13" s="6"/>
      <c r="L13" s="6"/>
      <c r="M13" s="22">
        <f>(G13*$G$4+H13*$H$4+I13*$I$4+J13*$J$4+K13*$K$4+L13*$L$4)</f>
        <v>145.05</v>
      </c>
      <c r="N13" s="22">
        <f t="shared" si="2"/>
        <v>-145.05</v>
      </c>
      <c r="O13" s="23">
        <f t="shared" si="3"/>
        <v>5</v>
      </c>
    </row>
    <row r="14" spans="1:15" ht="13.5" customHeight="1">
      <c r="A14" s="42">
        <v>379</v>
      </c>
      <c r="B14" s="43" t="s">
        <v>37</v>
      </c>
      <c r="C14" s="43" t="s">
        <v>109</v>
      </c>
      <c r="D14" s="44" t="s">
        <v>39</v>
      </c>
      <c r="E14" s="44" t="s">
        <v>53</v>
      </c>
      <c r="F14" s="46" t="s">
        <v>24</v>
      </c>
      <c r="G14" s="6">
        <v>36.83</v>
      </c>
      <c r="H14" s="6">
        <v>36.44</v>
      </c>
      <c r="I14" s="6">
        <v>36.16</v>
      </c>
      <c r="J14" s="6">
        <v>35.73</v>
      </c>
      <c r="K14" s="6"/>
      <c r="L14" s="6"/>
      <c r="M14" s="22">
        <f t="shared" si="1"/>
        <v>145.16</v>
      </c>
      <c r="N14" s="22">
        <f t="shared" si="2"/>
        <v>-145.16</v>
      </c>
      <c r="O14" s="23">
        <f t="shared" si="3"/>
        <v>6</v>
      </c>
    </row>
    <row r="15" spans="1:15" ht="13.5" customHeight="1">
      <c r="A15" s="42">
        <v>321</v>
      </c>
      <c r="B15" s="43" t="s">
        <v>37</v>
      </c>
      <c r="C15" s="43" t="s">
        <v>109</v>
      </c>
      <c r="D15" s="47" t="s">
        <v>23</v>
      </c>
      <c r="E15" s="44" t="s">
        <v>73</v>
      </c>
      <c r="F15" s="46" t="s">
        <v>125</v>
      </c>
      <c r="G15" s="6">
        <v>36.37</v>
      </c>
      <c r="H15" s="6">
        <v>36.59</v>
      </c>
      <c r="I15" s="6">
        <v>35.91</v>
      </c>
      <c r="J15" s="6">
        <v>36.35</v>
      </c>
      <c r="K15" s="6"/>
      <c r="L15" s="6"/>
      <c r="M15" s="22">
        <f t="shared" si="1"/>
        <v>145.22</v>
      </c>
      <c r="N15" s="22">
        <f t="shared" si="2"/>
        <v>-145.22</v>
      </c>
      <c r="O15" s="23">
        <f t="shared" si="3"/>
        <v>7</v>
      </c>
    </row>
    <row r="16" spans="1:15" ht="13.5" customHeight="1">
      <c r="A16" s="42">
        <v>376</v>
      </c>
      <c r="B16" s="43" t="s">
        <v>37</v>
      </c>
      <c r="C16" s="43" t="s">
        <v>109</v>
      </c>
      <c r="D16" s="44" t="s">
        <v>42</v>
      </c>
      <c r="E16" s="44" t="s">
        <v>43</v>
      </c>
      <c r="F16" s="46" t="s">
        <v>17</v>
      </c>
      <c r="G16" s="6">
        <v>36.9</v>
      </c>
      <c r="H16" s="6">
        <v>36.16</v>
      </c>
      <c r="I16" s="6">
        <v>36.33</v>
      </c>
      <c r="J16" s="6">
        <v>35.87</v>
      </c>
      <c r="K16" s="6"/>
      <c r="L16" s="6"/>
      <c r="M16" s="22">
        <f>(G16*$G$4+H16*$H$4+I16*$I$4+J16*$J$4+K16*$K$4+L16*$L$4)</f>
        <v>145.26</v>
      </c>
      <c r="N16" s="22">
        <f t="shared" si="2"/>
        <v>-145.26</v>
      </c>
      <c r="O16" s="23">
        <f t="shared" si="3"/>
        <v>8</v>
      </c>
    </row>
    <row r="17" spans="1:15" ht="13.5" customHeight="1">
      <c r="A17" s="42">
        <v>375</v>
      </c>
      <c r="B17" s="43" t="s">
        <v>37</v>
      </c>
      <c r="C17" s="43" t="s">
        <v>109</v>
      </c>
      <c r="D17" s="44" t="s">
        <v>64</v>
      </c>
      <c r="E17" s="44" t="s">
        <v>65</v>
      </c>
      <c r="F17" s="46" t="s">
        <v>130</v>
      </c>
      <c r="G17" s="6">
        <v>36.5</v>
      </c>
      <c r="H17" s="6">
        <v>36.65</v>
      </c>
      <c r="I17" s="6">
        <v>36.06</v>
      </c>
      <c r="J17" s="6">
        <v>36.07</v>
      </c>
      <c r="K17" s="6"/>
      <c r="L17" s="6"/>
      <c r="M17" s="22">
        <f t="shared" si="1"/>
        <v>145.28</v>
      </c>
      <c r="N17" s="22">
        <f t="shared" si="2"/>
        <v>-145.28</v>
      </c>
      <c r="O17" s="23">
        <f t="shared" si="3"/>
        <v>9</v>
      </c>
    </row>
    <row r="18" spans="1:15" ht="13.5" customHeight="1">
      <c r="A18" s="42">
        <v>359</v>
      </c>
      <c r="B18" s="43" t="s">
        <v>37</v>
      </c>
      <c r="C18" s="43" t="s">
        <v>109</v>
      </c>
      <c r="D18" s="44" t="s">
        <v>78</v>
      </c>
      <c r="E18" s="44" t="s">
        <v>79</v>
      </c>
      <c r="F18" s="46" t="s">
        <v>17</v>
      </c>
      <c r="G18" s="6">
        <v>36.83</v>
      </c>
      <c r="H18" s="6">
        <v>36.1</v>
      </c>
      <c r="I18" s="6">
        <v>36.51</v>
      </c>
      <c r="J18" s="6">
        <v>35.86</v>
      </c>
      <c r="K18" s="6"/>
      <c r="L18" s="6"/>
      <c r="M18" s="22">
        <f t="shared" si="1"/>
        <v>145.3</v>
      </c>
      <c r="N18" s="22">
        <f t="shared" si="2"/>
        <v>-145.3</v>
      </c>
      <c r="O18" s="23">
        <f t="shared" si="3"/>
        <v>10</v>
      </c>
    </row>
    <row r="19" spans="1:15" ht="13.5" customHeight="1">
      <c r="A19" s="42">
        <v>325</v>
      </c>
      <c r="B19" s="43" t="s">
        <v>37</v>
      </c>
      <c r="C19" s="43" t="s">
        <v>109</v>
      </c>
      <c r="D19" s="44" t="s">
        <v>90</v>
      </c>
      <c r="E19" s="44" t="s">
        <v>61</v>
      </c>
      <c r="F19" s="46" t="s">
        <v>127</v>
      </c>
      <c r="G19" s="6">
        <v>36.71</v>
      </c>
      <c r="H19" s="6">
        <v>36.17</v>
      </c>
      <c r="I19" s="6">
        <v>36.41</v>
      </c>
      <c r="J19" s="6">
        <v>36.13</v>
      </c>
      <c r="K19" s="6"/>
      <c r="L19" s="6"/>
      <c r="M19" s="22">
        <f t="shared" si="1"/>
        <v>145.42</v>
      </c>
      <c r="N19" s="22">
        <f t="shared" si="2"/>
        <v>-145.42</v>
      </c>
      <c r="O19" s="23">
        <f t="shared" si="3"/>
        <v>11</v>
      </c>
    </row>
    <row r="20" spans="1:15" ht="13.5" customHeight="1">
      <c r="A20" s="42">
        <v>391</v>
      </c>
      <c r="B20" s="43" t="s">
        <v>37</v>
      </c>
      <c r="C20" s="43" t="s">
        <v>109</v>
      </c>
      <c r="D20" s="44" t="s">
        <v>122</v>
      </c>
      <c r="E20" s="44" t="s">
        <v>123</v>
      </c>
      <c r="F20" s="46" t="s">
        <v>125</v>
      </c>
      <c r="G20" s="6">
        <v>36.78</v>
      </c>
      <c r="H20" s="6">
        <v>36.47</v>
      </c>
      <c r="I20" s="6">
        <v>36.29</v>
      </c>
      <c r="J20" s="6">
        <v>35.9</v>
      </c>
      <c r="K20" s="6"/>
      <c r="L20" s="6"/>
      <c r="M20" s="22">
        <f>(G20*$G$4+H20*$H$4+I20*$I$4+J20*$J$4+K20*$K$4+L20*$L$4)</f>
        <v>145.44</v>
      </c>
      <c r="N20" s="22">
        <f t="shared" si="2"/>
        <v>-145.44</v>
      </c>
      <c r="O20" s="23">
        <f t="shared" si="3"/>
        <v>12</v>
      </c>
    </row>
    <row r="21" spans="1:15" ht="13.5" customHeight="1">
      <c r="A21" s="42">
        <v>306</v>
      </c>
      <c r="B21" s="43" t="s">
        <v>37</v>
      </c>
      <c r="C21" s="43" t="s">
        <v>109</v>
      </c>
      <c r="D21" s="44" t="s">
        <v>22</v>
      </c>
      <c r="E21" s="44" t="s">
        <v>97</v>
      </c>
      <c r="F21" s="46" t="s">
        <v>128</v>
      </c>
      <c r="G21" s="6">
        <v>36.63</v>
      </c>
      <c r="H21" s="6">
        <v>36.83</v>
      </c>
      <c r="I21" s="6">
        <v>36.07</v>
      </c>
      <c r="J21" s="6">
        <v>35.94</v>
      </c>
      <c r="K21" s="6"/>
      <c r="L21" s="6"/>
      <c r="M21" s="22">
        <f t="shared" si="1"/>
        <v>145.47</v>
      </c>
      <c r="N21" s="22">
        <f t="shared" si="2"/>
        <v>-145.47</v>
      </c>
      <c r="O21" s="23">
        <f t="shared" si="3"/>
        <v>13</v>
      </c>
    </row>
    <row r="22" spans="1:15" ht="13.5" customHeight="1">
      <c r="A22" s="42">
        <v>305</v>
      </c>
      <c r="B22" s="43" t="s">
        <v>37</v>
      </c>
      <c r="C22" s="43" t="s">
        <v>109</v>
      </c>
      <c r="D22" s="44" t="s">
        <v>62</v>
      </c>
      <c r="E22" s="44" t="s">
        <v>96</v>
      </c>
      <c r="F22" s="46" t="s">
        <v>120</v>
      </c>
      <c r="G22" s="6">
        <v>36.99</v>
      </c>
      <c r="H22" s="6">
        <v>36.45</v>
      </c>
      <c r="I22" s="6">
        <v>36.38</v>
      </c>
      <c r="J22" s="6">
        <v>35.81</v>
      </c>
      <c r="K22" s="6"/>
      <c r="L22" s="6"/>
      <c r="M22" s="22">
        <f>(G22*$G$4+H22*$H$4+I22*$I$4+J22*$J$4+K22*$K$4+L22*$L$4)</f>
        <v>145.63</v>
      </c>
      <c r="N22" s="22">
        <f t="shared" si="2"/>
        <v>-145.63</v>
      </c>
      <c r="O22" s="23">
        <f t="shared" si="3"/>
        <v>14</v>
      </c>
    </row>
    <row r="23" spans="1:15" ht="13.5" customHeight="1">
      <c r="A23" s="42">
        <v>385</v>
      </c>
      <c r="B23" s="43" t="s">
        <v>37</v>
      </c>
      <c r="C23" s="43" t="s">
        <v>109</v>
      </c>
      <c r="D23" s="44" t="s">
        <v>66</v>
      </c>
      <c r="E23" s="44" t="s">
        <v>145</v>
      </c>
      <c r="F23" s="46" t="s">
        <v>24</v>
      </c>
      <c r="G23" s="6">
        <v>37.06</v>
      </c>
      <c r="H23" s="6">
        <v>36.49</v>
      </c>
      <c r="I23" s="6">
        <v>36.13</v>
      </c>
      <c r="J23" s="6">
        <v>35.99</v>
      </c>
      <c r="K23" s="6"/>
      <c r="L23" s="6"/>
      <c r="M23" s="22">
        <f t="shared" si="1"/>
        <v>145.67</v>
      </c>
      <c r="N23" s="22">
        <f t="shared" si="2"/>
        <v>-145.67</v>
      </c>
      <c r="O23" s="23">
        <f t="shared" si="3"/>
        <v>15</v>
      </c>
    </row>
    <row r="24" spans="1:15" ht="13.5" customHeight="1">
      <c r="A24" s="42">
        <v>344</v>
      </c>
      <c r="B24" s="43" t="s">
        <v>37</v>
      </c>
      <c r="C24" s="43" t="s">
        <v>109</v>
      </c>
      <c r="D24" s="44" t="s">
        <v>87</v>
      </c>
      <c r="E24" s="44" t="s">
        <v>84</v>
      </c>
      <c r="F24" s="46" t="s">
        <v>72</v>
      </c>
      <c r="G24" s="6">
        <v>36.6</v>
      </c>
      <c r="H24" s="6">
        <v>36.4</v>
      </c>
      <c r="I24" s="6">
        <v>36.26</v>
      </c>
      <c r="J24" s="6">
        <v>36.44</v>
      </c>
      <c r="K24" s="6"/>
      <c r="L24" s="6"/>
      <c r="M24" s="22">
        <f>(G24*$G$4+H24*$H$4+I24*$I$4+J24*$J$4+K24*$K$4+L24*$L$4)</f>
        <v>145.7</v>
      </c>
      <c r="N24" s="22">
        <f t="shared" si="2"/>
        <v>-145.7</v>
      </c>
      <c r="O24" s="23">
        <f t="shared" si="3"/>
        <v>16</v>
      </c>
    </row>
    <row r="25" spans="1:15" ht="13.5" customHeight="1">
      <c r="A25" s="42">
        <v>333</v>
      </c>
      <c r="B25" s="43" t="s">
        <v>37</v>
      </c>
      <c r="C25" s="43" t="s">
        <v>109</v>
      </c>
      <c r="D25" s="44" t="s">
        <v>150</v>
      </c>
      <c r="E25" s="44" t="s">
        <v>61</v>
      </c>
      <c r="F25" s="46" t="s">
        <v>151</v>
      </c>
      <c r="G25" s="6">
        <v>36.88</v>
      </c>
      <c r="H25" s="6">
        <v>36.09</v>
      </c>
      <c r="I25" s="6">
        <v>36.69</v>
      </c>
      <c r="J25" s="6">
        <v>36.19</v>
      </c>
      <c r="K25" s="6"/>
      <c r="L25" s="6"/>
      <c r="M25" s="22">
        <f t="shared" si="1"/>
        <v>145.85</v>
      </c>
      <c r="N25" s="22">
        <f t="shared" si="2"/>
        <v>-145.85</v>
      </c>
      <c r="O25" s="23">
        <f t="shared" si="3"/>
        <v>17</v>
      </c>
    </row>
    <row r="26" spans="1:15" ht="13.5" customHeight="1">
      <c r="A26" s="42">
        <v>378</v>
      </c>
      <c r="B26" s="43" t="s">
        <v>37</v>
      </c>
      <c r="C26" s="43" t="s">
        <v>109</v>
      </c>
      <c r="D26" s="44" t="s">
        <v>67</v>
      </c>
      <c r="E26" s="44" t="s">
        <v>68</v>
      </c>
      <c r="F26" s="46" t="s">
        <v>127</v>
      </c>
      <c r="G26" s="6">
        <v>36.67</v>
      </c>
      <c r="H26" s="6">
        <v>36.78</v>
      </c>
      <c r="I26" s="6">
        <v>36.15</v>
      </c>
      <c r="J26" s="6">
        <v>36.43</v>
      </c>
      <c r="K26" s="6"/>
      <c r="L26" s="6"/>
      <c r="M26" s="22">
        <f aca="true" t="shared" si="4" ref="M26:M38">(G26*$G$4+H26*$H$4+I26*$I$4+J26*$J$4+K26*$K$4+L26*$L$4)</f>
        <v>146.03</v>
      </c>
      <c r="N26" s="22">
        <f t="shared" si="2"/>
        <v>-146.03</v>
      </c>
      <c r="O26" s="23">
        <f t="shared" si="3"/>
        <v>18</v>
      </c>
    </row>
    <row r="27" spans="1:15" ht="13.5" customHeight="1">
      <c r="A27" s="42">
        <v>348</v>
      </c>
      <c r="B27" s="43" t="s">
        <v>37</v>
      </c>
      <c r="C27" s="43" t="s">
        <v>109</v>
      </c>
      <c r="D27" s="44" t="s">
        <v>87</v>
      </c>
      <c r="E27" s="44" t="s">
        <v>89</v>
      </c>
      <c r="F27" s="46" t="s">
        <v>72</v>
      </c>
      <c r="G27" s="6">
        <v>36.77</v>
      </c>
      <c r="H27" s="6">
        <v>36.51</v>
      </c>
      <c r="I27" s="6">
        <v>36.49</v>
      </c>
      <c r="J27" s="6">
        <v>36.44</v>
      </c>
      <c r="K27" s="6"/>
      <c r="L27" s="6"/>
      <c r="M27" s="22">
        <f t="shared" si="4"/>
        <v>146.21</v>
      </c>
      <c r="N27" s="22">
        <f t="shared" si="2"/>
        <v>-146.21</v>
      </c>
      <c r="O27" s="23">
        <f t="shared" si="3"/>
        <v>19</v>
      </c>
    </row>
    <row r="28" spans="1:15" ht="12.75">
      <c r="A28" s="42">
        <v>311</v>
      </c>
      <c r="B28" s="43" t="s">
        <v>37</v>
      </c>
      <c r="C28" s="43" t="s">
        <v>109</v>
      </c>
      <c r="D28" s="44" t="s">
        <v>153</v>
      </c>
      <c r="E28" s="44" t="s">
        <v>152</v>
      </c>
      <c r="F28" s="46" t="s">
        <v>125</v>
      </c>
      <c r="G28" s="6">
        <v>36.98</v>
      </c>
      <c r="H28" s="6">
        <v>36.7</v>
      </c>
      <c r="I28" s="6">
        <v>36.39</v>
      </c>
      <c r="J28" s="6">
        <v>36.19</v>
      </c>
      <c r="K28" s="6"/>
      <c r="L28" s="6"/>
      <c r="M28" s="22">
        <f t="shared" si="4"/>
        <v>146.26</v>
      </c>
      <c r="N28" s="22">
        <f t="shared" si="2"/>
        <v>-146.26</v>
      </c>
      <c r="O28" s="23">
        <f t="shared" si="3"/>
        <v>20</v>
      </c>
    </row>
    <row r="29" spans="1:15" ht="12.75">
      <c r="A29" s="42">
        <v>331</v>
      </c>
      <c r="B29" s="43" t="s">
        <v>37</v>
      </c>
      <c r="C29" s="43" t="s">
        <v>109</v>
      </c>
      <c r="D29" s="44" t="s">
        <v>88</v>
      </c>
      <c r="E29" s="44" t="s">
        <v>124</v>
      </c>
      <c r="F29" s="46" t="s">
        <v>121</v>
      </c>
      <c r="G29" s="6">
        <v>36.72</v>
      </c>
      <c r="H29" s="6">
        <v>36.66</v>
      </c>
      <c r="I29" s="6">
        <v>36.41</v>
      </c>
      <c r="J29" s="6">
        <v>36.51</v>
      </c>
      <c r="K29" s="6"/>
      <c r="L29" s="6"/>
      <c r="M29" s="22">
        <f t="shared" si="4"/>
        <v>146.3</v>
      </c>
      <c r="N29" s="22">
        <f t="shared" si="2"/>
        <v>-146.3</v>
      </c>
      <c r="O29" s="23">
        <f t="shared" si="3"/>
        <v>21</v>
      </c>
    </row>
    <row r="30" spans="1:15" ht="12.75">
      <c r="A30" s="42">
        <v>328</v>
      </c>
      <c r="B30" s="43" t="s">
        <v>37</v>
      </c>
      <c r="C30" s="43" t="s">
        <v>109</v>
      </c>
      <c r="D30" s="44" t="s">
        <v>102</v>
      </c>
      <c r="E30" s="44" t="s">
        <v>103</v>
      </c>
      <c r="F30" s="46" t="s">
        <v>127</v>
      </c>
      <c r="G30" s="6">
        <v>37.06</v>
      </c>
      <c r="H30" s="6">
        <v>36.31</v>
      </c>
      <c r="I30" s="6">
        <v>36.78</v>
      </c>
      <c r="J30" s="6">
        <v>36.29</v>
      </c>
      <c r="K30" s="6"/>
      <c r="L30" s="6"/>
      <c r="M30" s="22">
        <f t="shared" si="4"/>
        <v>146.44</v>
      </c>
      <c r="N30" s="22">
        <f t="shared" si="2"/>
        <v>-146.44</v>
      </c>
      <c r="O30" s="23">
        <f t="shared" si="3"/>
        <v>22</v>
      </c>
    </row>
    <row r="31" spans="1:15" ht="12.75">
      <c r="A31" s="24">
        <v>390</v>
      </c>
      <c r="B31" s="26" t="s">
        <v>37</v>
      </c>
      <c r="C31" s="26" t="s">
        <v>109</v>
      </c>
      <c r="D31" s="44" t="s">
        <v>66</v>
      </c>
      <c r="E31" s="44" t="s">
        <v>30</v>
      </c>
      <c r="F31" s="46" t="s">
        <v>24</v>
      </c>
      <c r="G31" s="6">
        <v>36.72</v>
      </c>
      <c r="H31" s="6">
        <v>37.03</v>
      </c>
      <c r="I31" s="6">
        <v>36.12</v>
      </c>
      <c r="J31" s="6">
        <v>36.58</v>
      </c>
      <c r="K31" s="6"/>
      <c r="L31" s="6"/>
      <c r="M31" s="22">
        <f t="shared" si="4"/>
        <v>146.45</v>
      </c>
      <c r="N31" s="22">
        <f t="shared" si="2"/>
        <v>-146.45</v>
      </c>
      <c r="O31" s="23">
        <f t="shared" si="3"/>
        <v>23</v>
      </c>
    </row>
    <row r="32" spans="1:15" ht="12.75">
      <c r="A32" s="42">
        <v>336</v>
      </c>
      <c r="B32" s="43" t="s">
        <v>37</v>
      </c>
      <c r="C32" s="43" t="s">
        <v>109</v>
      </c>
      <c r="D32" s="44" t="s">
        <v>86</v>
      </c>
      <c r="E32" s="44" t="s">
        <v>40</v>
      </c>
      <c r="F32" s="46" t="s">
        <v>121</v>
      </c>
      <c r="G32" s="6">
        <v>36.6</v>
      </c>
      <c r="H32" s="6">
        <v>36.59</v>
      </c>
      <c r="I32" s="6">
        <v>36.53</v>
      </c>
      <c r="J32" s="6">
        <v>36.77</v>
      </c>
      <c r="K32" s="6"/>
      <c r="L32" s="6"/>
      <c r="M32" s="22">
        <f t="shared" si="4"/>
        <v>146.49</v>
      </c>
      <c r="N32" s="22">
        <f t="shared" si="2"/>
        <v>-146.49</v>
      </c>
      <c r="O32" s="23">
        <f t="shared" si="3"/>
        <v>24</v>
      </c>
    </row>
    <row r="33" spans="1:15" ht="12.75">
      <c r="A33" s="42">
        <v>314</v>
      </c>
      <c r="B33" s="43" t="s">
        <v>37</v>
      </c>
      <c r="C33" s="43" t="s">
        <v>109</v>
      </c>
      <c r="D33" s="44" t="s">
        <v>50</v>
      </c>
      <c r="E33" s="44" t="s">
        <v>76</v>
      </c>
      <c r="F33" s="46" t="s">
        <v>130</v>
      </c>
      <c r="G33" s="6">
        <v>36.7</v>
      </c>
      <c r="H33" s="6">
        <v>36.91</v>
      </c>
      <c r="I33" s="6">
        <v>36.32</v>
      </c>
      <c r="J33" s="6">
        <v>36.58</v>
      </c>
      <c r="K33" s="6"/>
      <c r="L33" s="6"/>
      <c r="M33" s="22">
        <f t="shared" si="4"/>
        <v>146.51</v>
      </c>
      <c r="N33" s="22">
        <f t="shared" si="2"/>
        <v>-146.51</v>
      </c>
      <c r="O33" s="23">
        <f t="shared" si="3"/>
        <v>25</v>
      </c>
    </row>
    <row r="34" spans="1:15" ht="12.75">
      <c r="A34" s="42">
        <v>371</v>
      </c>
      <c r="B34" s="43" t="s">
        <v>37</v>
      </c>
      <c r="C34" s="43" t="s">
        <v>109</v>
      </c>
      <c r="D34" s="44" t="s">
        <v>80</v>
      </c>
      <c r="E34" s="44" t="s">
        <v>126</v>
      </c>
      <c r="F34" s="46" t="s">
        <v>31</v>
      </c>
      <c r="G34" s="6">
        <v>37.24</v>
      </c>
      <c r="H34" s="6">
        <v>36.5</v>
      </c>
      <c r="I34" s="6">
        <v>36.8</v>
      </c>
      <c r="J34" s="6">
        <v>36.08</v>
      </c>
      <c r="K34" s="6"/>
      <c r="L34" s="6"/>
      <c r="M34" s="22">
        <f t="shared" si="4"/>
        <v>146.62</v>
      </c>
      <c r="N34" s="22">
        <f t="shared" si="2"/>
        <v>-146.62</v>
      </c>
      <c r="O34" s="23">
        <f t="shared" si="3"/>
        <v>26</v>
      </c>
    </row>
    <row r="35" spans="1:15" ht="12.75">
      <c r="A35" s="42">
        <v>309</v>
      </c>
      <c r="B35" s="43" t="s">
        <v>37</v>
      </c>
      <c r="C35" s="43" t="s">
        <v>109</v>
      </c>
      <c r="D35" s="44" t="s">
        <v>74</v>
      </c>
      <c r="E35" s="44" t="s">
        <v>75</v>
      </c>
      <c r="F35" s="46" t="s">
        <v>127</v>
      </c>
      <c r="G35" s="6">
        <v>37.14</v>
      </c>
      <c r="H35" s="6">
        <v>36.86</v>
      </c>
      <c r="I35" s="6">
        <v>36.42</v>
      </c>
      <c r="J35" s="6">
        <v>36.26</v>
      </c>
      <c r="K35" s="6"/>
      <c r="L35" s="6"/>
      <c r="M35" s="22">
        <f t="shared" si="4"/>
        <v>146.68</v>
      </c>
      <c r="N35" s="22">
        <f t="shared" si="2"/>
        <v>-146.68</v>
      </c>
      <c r="O35" s="23">
        <f t="shared" si="3"/>
        <v>27</v>
      </c>
    </row>
    <row r="36" spans="1:15" ht="12.75">
      <c r="A36" s="42">
        <v>347</v>
      </c>
      <c r="B36" s="43" t="s">
        <v>37</v>
      </c>
      <c r="C36" s="43" t="s">
        <v>109</v>
      </c>
      <c r="D36" s="44" t="s">
        <v>100</v>
      </c>
      <c r="E36" s="44" t="s">
        <v>83</v>
      </c>
      <c r="F36" s="46" t="s">
        <v>121</v>
      </c>
      <c r="G36" s="6">
        <v>37.27</v>
      </c>
      <c r="H36" s="6">
        <v>36.34</v>
      </c>
      <c r="I36" s="6">
        <v>37.05</v>
      </c>
      <c r="J36" s="6">
        <v>36.13</v>
      </c>
      <c r="K36" s="6"/>
      <c r="L36" s="6"/>
      <c r="M36" s="22">
        <f t="shared" si="4"/>
        <v>146.79</v>
      </c>
      <c r="N36" s="22">
        <f t="shared" si="2"/>
        <v>-146.79</v>
      </c>
      <c r="O36" s="23">
        <f t="shared" si="3"/>
        <v>28</v>
      </c>
    </row>
    <row r="37" spans="1:15" ht="12.75">
      <c r="A37" s="42">
        <v>326</v>
      </c>
      <c r="B37" s="43" t="s">
        <v>37</v>
      </c>
      <c r="C37" s="43" t="s">
        <v>109</v>
      </c>
      <c r="D37" s="44" t="s">
        <v>99</v>
      </c>
      <c r="E37" s="44" t="s">
        <v>76</v>
      </c>
      <c r="F37" s="46" t="s">
        <v>17</v>
      </c>
      <c r="G37" s="6">
        <v>36.78</v>
      </c>
      <c r="H37" s="6">
        <v>36.82</v>
      </c>
      <c r="I37" s="6">
        <v>36.49</v>
      </c>
      <c r="J37" s="6">
        <v>36.74</v>
      </c>
      <c r="K37" s="6"/>
      <c r="L37" s="6"/>
      <c r="M37" s="22">
        <f t="shared" si="4"/>
        <v>146.83</v>
      </c>
      <c r="N37" s="22">
        <f t="shared" si="2"/>
        <v>-146.83</v>
      </c>
      <c r="O37" s="23">
        <f t="shared" si="3"/>
        <v>29</v>
      </c>
    </row>
    <row r="38" spans="1:15" ht="12.75">
      <c r="A38" s="42">
        <v>313</v>
      </c>
      <c r="B38" s="43" t="s">
        <v>37</v>
      </c>
      <c r="C38" s="43" t="s">
        <v>109</v>
      </c>
      <c r="D38" s="44" t="s">
        <v>48</v>
      </c>
      <c r="E38" s="44" t="s">
        <v>101</v>
      </c>
      <c r="F38" s="46" t="s">
        <v>127</v>
      </c>
      <c r="G38" s="6">
        <v>37.12</v>
      </c>
      <c r="H38" s="6">
        <v>36.65</v>
      </c>
      <c r="I38" s="6">
        <v>36.58</v>
      </c>
      <c r="J38" s="6">
        <v>36.52</v>
      </c>
      <c r="K38" s="6"/>
      <c r="L38" s="6"/>
      <c r="M38" s="22">
        <f t="shared" si="4"/>
        <v>146.87</v>
      </c>
      <c r="N38" s="22">
        <f t="shared" si="2"/>
        <v>-146.87</v>
      </c>
      <c r="O38" s="23">
        <f t="shared" si="3"/>
        <v>30</v>
      </c>
    </row>
  </sheetData>
  <autoFilter ref="A8:P27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P20"/>
  <sheetViews>
    <sheetView zoomScale="70" zoomScaleNormal="7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115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15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MIN(G9:G20)</f>
        <v>35.82</v>
      </c>
      <c r="H5" s="32">
        <f t="shared" si="0"/>
        <v>36.62</v>
      </c>
      <c r="I5" s="32">
        <f t="shared" si="0"/>
        <v>35.76</v>
      </c>
      <c r="J5" s="32">
        <f t="shared" si="0"/>
        <v>36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32</v>
      </c>
      <c r="C7" s="28" t="s">
        <v>33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2">
        <v>511</v>
      </c>
      <c r="B9" s="43" t="s">
        <v>110</v>
      </c>
      <c r="C9" s="43" t="s">
        <v>109</v>
      </c>
      <c r="D9" s="44" t="s">
        <v>28</v>
      </c>
      <c r="E9" s="44" t="s">
        <v>29</v>
      </c>
      <c r="F9" s="46" t="s">
        <v>125</v>
      </c>
      <c r="G9" s="6">
        <v>35.82</v>
      </c>
      <c r="H9" s="6">
        <v>36.72</v>
      </c>
      <c r="I9" s="6">
        <v>35.76</v>
      </c>
      <c r="J9" s="6">
        <v>36.22</v>
      </c>
      <c r="K9" s="6"/>
      <c r="L9" s="6"/>
      <c r="M9" s="22">
        <f aca="true" t="shared" si="1" ref="M9:M20">(G9*$G$4+H9*$H$4+I9*$I$4+J9*$J$4+K9*$K$4+L9*$L$4)</f>
        <v>144.52</v>
      </c>
      <c r="N9" s="22">
        <f aca="true" t="shared" si="2" ref="N9:N20">IF(M9&gt;0,M9*-1,-1000)</f>
        <v>-144.52</v>
      </c>
      <c r="O9" s="23">
        <f aca="true" t="shared" si="3" ref="O9:O20">IF(M9&gt;0,RANK(N9,N$1:N$65536),0)</f>
        <v>1</v>
      </c>
    </row>
    <row r="10" spans="1:15" ht="13.5" customHeight="1">
      <c r="A10" s="42">
        <v>506</v>
      </c>
      <c r="B10" s="43" t="s">
        <v>110</v>
      </c>
      <c r="C10" s="43" t="s">
        <v>109</v>
      </c>
      <c r="D10" s="44" t="s">
        <v>95</v>
      </c>
      <c r="E10" s="44" t="s">
        <v>142</v>
      </c>
      <c r="F10" s="46" t="s">
        <v>128</v>
      </c>
      <c r="G10" s="6">
        <v>36.28</v>
      </c>
      <c r="H10" s="6">
        <v>36.66</v>
      </c>
      <c r="I10" s="6">
        <v>36.25</v>
      </c>
      <c r="J10" s="6">
        <v>36</v>
      </c>
      <c r="K10" s="6"/>
      <c r="L10" s="6"/>
      <c r="M10" s="22">
        <f t="shared" si="1"/>
        <v>145.19</v>
      </c>
      <c r="N10" s="22">
        <f t="shared" si="2"/>
        <v>-145.19</v>
      </c>
      <c r="O10" s="23">
        <f t="shared" si="3"/>
        <v>2</v>
      </c>
    </row>
    <row r="11" spans="1:15" ht="13.5" customHeight="1">
      <c r="A11" s="42">
        <v>510</v>
      </c>
      <c r="B11" s="43" t="s">
        <v>110</v>
      </c>
      <c r="C11" s="43" t="s">
        <v>109</v>
      </c>
      <c r="D11" s="44" t="s">
        <v>95</v>
      </c>
      <c r="E11" s="44" t="s">
        <v>93</v>
      </c>
      <c r="F11" s="46" t="s">
        <v>128</v>
      </c>
      <c r="G11" s="6">
        <v>36.3</v>
      </c>
      <c r="H11" s="6">
        <v>36.7</v>
      </c>
      <c r="I11" s="6">
        <v>36.23</v>
      </c>
      <c r="J11" s="6">
        <v>36.07</v>
      </c>
      <c r="K11" s="6"/>
      <c r="L11" s="6"/>
      <c r="M11" s="22">
        <f t="shared" si="1"/>
        <v>145.3</v>
      </c>
      <c r="N11" s="22">
        <f t="shared" si="2"/>
        <v>-145.3</v>
      </c>
      <c r="O11" s="23">
        <f t="shared" si="3"/>
        <v>3</v>
      </c>
    </row>
    <row r="12" spans="1:15" ht="13.5" customHeight="1">
      <c r="A12" s="42">
        <v>501</v>
      </c>
      <c r="B12" s="43" t="s">
        <v>110</v>
      </c>
      <c r="C12" s="43" t="s">
        <v>109</v>
      </c>
      <c r="D12" s="44" t="s">
        <v>79</v>
      </c>
      <c r="E12" s="44" t="s">
        <v>50</v>
      </c>
      <c r="F12" s="46" t="s">
        <v>130</v>
      </c>
      <c r="G12" s="6">
        <v>36.47</v>
      </c>
      <c r="H12" s="6">
        <v>36.62</v>
      </c>
      <c r="I12" s="6">
        <v>36.07</v>
      </c>
      <c r="J12" s="6">
        <v>36.18</v>
      </c>
      <c r="K12" s="6"/>
      <c r="L12" s="6"/>
      <c r="M12" s="22">
        <f t="shared" si="1"/>
        <v>145.34</v>
      </c>
      <c r="N12" s="22">
        <f t="shared" si="2"/>
        <v>-145.34</v>
      </c>
      <c r="O12" s="23">
        <f t="shared" si="3"/>
        <v>4</v>
      </c>
    </row>
    <row r="13" spans="1:15" ht="13.5" customHeight="1">
      <c r="A13" s="42">
        <v>502</v>
      </c>
      <c r="B13" s="43" t="s">
        <v>110</v>
      </c>
      <c r="C13" s="43" t="s">
        <v>109</v>
      </c>
      <c r="D13" s="44" t="s">
        <v>106</v>
      </c>
      <c r="E13" s="44" t="s">
        <v>58</v>
      </c>
      <c r="F13" s="46" t="s">
        <v>125</v>
      </c>
      <c r="G13" s="6">
        <v>36.09</v>
      </c>
      <c r="H13" s="6">
        <v>37.02</v>
      </c>
      <c r="I13" s="6">
        <v>35.86</v>
      </c>
      <c r="J13" s="6">
        <v>36.38</v>
      </c>
      <c r="K13" s="6"/>
      <c r="L13" s="6"/>
      <c r="M13" s="22">
        <f t="shared" si="1"/>
        <v>145.35</v>
      </c>
      <c r="N13" s="22">
        <f t="shared" si="2"/>
        <v>-145.35</v>
      </c>
      <c r="O13" s="23">
        <f t="shared" si="3"/>
        <v>5</v>
      </c>
    </row>
    <row r="14" spans="1:15" ht="13.5" customHeight="1">
      <c r="A14" s="42">
        <v>512</v>
      </c>
      <c r="B14" s="43" t="s">
        <v>110</v>
      </c>
      <c r="C14" s="43" t="s">
        <v>109</v>
      </c>
      <c r="D14" s="44" t="s">
        <v>20</v>
      </c>
      <c r="E14" s="44" t="s">
        <v>21</v>
      </c>
      <c r="F14" s="46" t="s">
        <v>17</v>
      </c>
      <c r="G14" s="6">
        <v>36.44</v>
      </c>
      <c r="H14" s="6">
        <v>36.7</v>
      </c>
      <c r="I14" s="6">
        <v>36.34</v>
      </c>
      <c r="J14" s="6">
        <v>36.02</v>
      </c>
      <c r="K14" s="6"/>
      <c r="L14" s="6"/>
      <c r="M14" s="22">
        <f t="shared" si="1"/>
        <v>145.5</v>
      </c>
      <c r="N14" s="22">
        <f t="shared" si="2"/>
        <v>-145.5</v>
      </c>
      <c r="O14" s="23">
        <f t="shared" si="3"/>
        <v>6</v>
      </c>
    </row>
    <row r="15" spans="1:15" ht="13.5" customHeight="1">
      <c r="A15" s="42">
        <v>504</v>
      </c>
      <c r="B15" s="43" t="s">
        <v>110</v>
      </c>
      <c r="C15" s="43" t="s">
        <v>109</v>
      </c>
      <c r="D15" s="44" t="s">
        <v>26</v>
      </c>
      <c r="E15" s="44" t="s">
        <v>104</v>
      </c>
      <c r="F15" s="46" t="s">
        <v>128</v>
      </c>
      <c r="G15" s="6">
        <v>36.51</v>
      </c>
      <c r="H15" s="6">
        <v>36.77</v>
      </c>
      <c r="I15" s="6">
        <v>36.33</v>
      </c>
      <c r="J15" s="6">
        <v>36.21</v>
      </c>
      <c r="K15" s="6"/>
      <c r="L15" s="6"/>
      <c r="M15" s="22">
        <f t="shared" si="1"/>
        <v>145.82</v>
      </c>
      <c r="N15" s="22">
        <f t="shared" si="2"/>
        <v>-145.82</v>
      </c>
      <c r="O15" s="23">
        <f t="shared" si="3"/>
        <v>7</v>
      </c>
    </row>
    <row r="16" spans="1:15" ht="13.5" customHeight="1">
      <c r="A16" s="54">
        <v>514</v>
      </c>
      <c r="B16" s="55" t="s">
        <v>110</v>
      </c>
      <c r="C16" s="55" t="s">
        <v>109</v>
      </c>
      <c r="D16" s="21" t="s">
        <v>18</v>
      </c>
      <c r="E16" s="21" t="s">
        <v>41</v>
      </c>
      <c r="F16" s="20" t="s">
        <v>17</v>
      </c>
      <c r="G16" s="6">
        <v>36.46</v>
      </c>
      <c r="H16" s="6">
        <v>36.79</v>
      </c>
      <c r="I16" s="6">
        <v>36.41</v>
      </c>
      <c r="J16" s="6">
        <v>36.32</v>
      </c>
      <c r="K16" s="6"/>
      <c r="L16" s="6"/>
      <c r="M16" s="22">
        <f t="shared" si="1"/>
        <v>145.98</v>
      </c>
      <c r="N16" s="22">
        <f t="shared" si="2"/>
        <v>-145.98</v>
      </c>
      <c r="O16" s="23">
        <f t="shared" si="3"/>
        <v>8</v>
      </c>
    </row>
    <row r="17" spans="1:15" ht="13.5" customHeight="1">
      <c r="A17" s="52">
        <v>702</v>
      </c>
      <c r="B17" s="48" t="s">
        <v>110</v>
      </c>
      <c r="C17" s="48" t="s">
        <v>109</v>
      </c>
      <c r="D17" s="49" t="s">
        <v>164</v>
      </c>
      <c r="E17" s="49" t="s">
        <v>141</v>
      </c>
      <c r="F17" s="49" t="s">
        <v>162</v>
      </c>
      <c r="G17" s="6">
        <v>36.06</v>
      </c>
      <c r="H17" s="6">
        <v>37.37</v>
      </c>
      <c r="I17" s="6">
        <v>36</v>
      </c>
      <c r="J17" s="6">
        <v>36.58</v>
      </c>
      <c r="K17" s="6"/>
      <c r="L17" s="6"/>
      <c r="M17" s="22">
        <f t="shared" si="1"/>
        <v>146.01</v>
      </c>
      <c r="N17" s="22">
        <f t="shared" si="2"/>
        <v>-146.01</v>
      </c>
      <c r="O17" s="23">
        <f t="shared" si="3"/>
        <v>9</v>
      </c>
    </row>
    <row r="18" spans="1:15" ht="13.5" customHeight="1">
      <c r="A18" s="23">
        <v>505</v>
      </c>
      <c r="B18" s="5" t="s">
        <v>110</v>
      </c>
      <c r="C18" s="5" t="s">
        <v>109</v>
      </c>
      <c r="D18" s="44" t="s">
        <v>62</v>
      </c>
      <c r="E18" s="44" t="s">
        <v>107</v>
      </c>
      <c r="F18" s="46" t="s">
        <v>120</v>
      </c>
      <c r="G18" s="6">
        <v>36.11</v>
      </c>
      <c r="H18" s="6">
        <v>37.19</v>
      </c>
      <c r="I18" s="6">
        <v>36.07</v>
      </c>
      <c r="J18" s="6">
        <v>36.72</v>
      </c>
      <c r="K18" s="6"/>
      <c r="L18" s="6"/>
      <c r="M18" s="22">
        <f>(G18*$G$4+H18*$H$4+I18*$I$4+J18*$J$4+K18*$K$4+L18*$L$4)</f>
        <v>146.09</v>
      </c>
      <c r="N18" s="22">
        <f t="shared" si="2"/>
        <v>-146.09</v>
      </c>
      <c r="O18" s="23">
        <f t="shared" si="3"/>
        <v>10</v>
      </c>
    </row>
    <row r="19" spans="1:15" ht="13.5" customHeight="1">
      <c r="A19" s="23">
        <v>513</v>
      </c>
      <c r="B19" s="5" t="s">
        <v>110</v>
      </c>
      <c r="C19" s="5" t="s">
        <v>109</v>
      </c>
      <c r="D19" s="44" t="s">
        <v>138</v>
      </c>
      <c r="E19" s="44" t="s">
        <v>143</v>
      </c>
      <c r="F19" s="46" t="s">
        <v>128</v>
      </c>
      <c r="G19" s="6">
        <v>36.32</v>
      </c>
      <c r="H19" s="6">
        <v>37.3</v>
      </c>
      <c r="I19" s="6">
        <v>36.14</v>
      </c>
      <c r="J19" s="6">
        <v>36.69</v>
      </c>
      <c r="K19" s="6"/>
      <c r="L19" s="6"/>
      <c r="M19" s="22">
        <f>(G19*$G$4+H19*$H$4+I19*$I$4+J19*$J$4+K19*$K$4+L19*$L$4)</f>
        <v>146.45</v>
      </c>
      <c r="N19" s="22">
        <f t="shared" si="2"/>
        <v>-146.45</v>
      </c>
      <c r="O19" s="23">
        <f t="shared" si="3"/>
        <v>11</v>
      </c>
    </row>
    <row r="20" spans="1:15" ht="13.5" customHeight="1">
      <c r="A20" s="42">
        <v>701</v>
      </c>
      <c r="B20" s="43" t="s">
        <v>110</v>
      </c>
      <c r="C20" s="43" t="s">
        <v>109</v>
      </c>
      <c r="D20" s="49" t="s">
        <v>163</v>
      </c>
      <c r="E20" s="49" t="s">
        <v>161</v>
      </c>
      <c r="F20" s="49" t="s">
        <v>162</v>
      </c>
      <c r="G20" s="6">
        <v>36.2</v>
      </c>
      <c r="H20" s="6">
        <v>37.66</v>
      </c>
      <c r="I20" s="6">
        <v>36.29</v>
      </c>
      <c r="J20" s="6">
        <v>36.67</v>
      </c>
      <c r="K20" s="6"/>
      <c r="L20" s="6"/>
      <c r="M20" s="22">
        <f t="shared" si="1"/>
        <v>146.82</v>
      </c>
      <c r="N20" s="22">
        <f t="shared" si="2"/>
        <v>-146.82</v>
      </c>
      <c r="O20" s="23">
        <f t="shared" si="3"/>
        <v>12</v>
      </c>
    </row>
  </sheetData>
  <autoFilter ref="A8:P20"/>
  <printOptions/>
  <pageMargins left="0.3937007874015748" right="0.1968503937007874" top="0.46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P42"/>
  <sheetViews>
    <sheetView zoomScale="70" zoomScaleNormal="70" workbookViewId="0" topLeftCell="A1">
      <pane xSplit="5" ySplit="7" topLeftCell="F23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7" width="8.421875" style="0" customWidth="1"/>
    <col min="8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115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36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MIN(G9:G42)</f>
        <v>37.3</v>
      </c>
      <c r="H5" s="32">
        <f t="shared" si="0"/>
        <v>36.52</v>
      </c>
      <c r="I5" s="32">
        <f t="shared" si="0"/>
        <v>36.45</v>
      </c>
      <c r="J5" s="32">
        <f t="shared" si="0"/>
        <v>36.72</v>
      </c>
      <c r="K5" s="32">
        <f t="shared" si="0"/>
        <v>0</v>
      </c>
      <c r="L5" s="32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32</v>
      </c>
      <c r="C7" s="28" t="s">
        <v>33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2.75">
      <c r="A9" s="42">
        <v>178</v>
      </c>
      <c r="B9" s="43" t="s">
        <v>109</v>
      </c>
      <c r="C9" s="43" t="s">
        <v>109</v>
      </c>
      <c r="D9" s="44" t="s">
        <v>19</v>
      </c>
      <c r="E9" s="44" t="s">
        <v>140</v>
      </c>
      <c r="F9" s="46" t="s">
        <v>17</v>
      </c>
      <c r="G9" s="6">
        <v>37.3</v>
      </c>
      <c r="H9" s="6">
        <v>37.35</v>
      </c>
      <c r="I9" s="6">
        <v>36.45</v>
      </c>
      <c r="J9" s="6">
        <v>37.06</v>
      </c>
      <c r="K9" s="6"/>
      <c r="L9" s="6"/>
      <c r="M9" s="22">
        <f>(G9*$G$4+H9*$H$4+I9*$I$4+J9*$J$4+K9*$K$4+L9*$L$4)</f>
        <v>148.16</v>
      </c>
      <c r="N9" s="22">
        <f>IF(M9&gt;0,M9*-1,-1000)</f>
        <v>-148.16</v>
      </c>
      <c r="O9" s="23">
        <f>IF(M9&gt;0,RANK(N9,N:N),0)</f>
        <v>1</v>
      </c>
    </row>
    <row r="10" spans="1:15" ht="12.75">
      <c r="A10" s="42">
        <v>112</v>
      </c>
      <c r="B10" s="43" t="s">
        <v>109</v>
      </c>
      <c r="C10" s="43" t="s">
        <v>109</v>
      </c>
      <c r="D10" s="44" t="s">
        <v>42</v>
      </c>
      <c r="E10" s="44" t="s">
        <v>54</v>
      </c>
      <c r="F10" s="46" t="s">
        <v>17</v>
      </c>
      <c r="G10" s="6">
        <v>37.51</v>
      </c>
      <c r="H10" s="6">
        <v>37.38</v>
      </c>
      <c r="I10" s="6">
        <v>36.92</v>
      </c>
      <c r="J10" s="6">
        <v>36.89</v>
      </c>
      <c r="K10" s="6"/>
      <c r="L10" s="6"/>
      <c r="M10" s="22">
        <f>(G10*$G$4+H10*$H$4+I10*$I$4+J10*$J$4+K10*$K$4+L10*$L$4)</f>
        <v>148.7</v>
      </c>
      <c r="N10" s="22">
        <f>IF(M10&gt;0,M10*-1,-1000)</f>
        <v>-148.7</v>
      </c>
      <c r="O10" s="23">
        <f>IF(M10&gt;0,RANK(N10,N:N),0)</f>
        <v>2</v>
      </c>
    </row>
    <row r="11" spans="1:15" ht="12.75">
      <c r="A11" s="42">
        <v>107</v>
      </c>
      <c r="B11" s="43" t="s">
        <v>109</v>
      </c>
      <c r="C11" s="43" t="s">
        <v>109</v>
      </c>
      <c r="D11" s="44" t="s">
        <v>81</v>
      </c>
      <c r="E11" s="44" t="s">
        <v>75</v>
      </c>
      <c r="F11" s="46" t="s">
        <v>17</v>
      </c>
      <c r="G11" s="6">
        <v>37.51</v>
      </c>
      <c r="H11" s="6">
        <v>37.1</v>
      </c>
      <c r="I11" s="6">
        <v>37.25</v>
      </c>
      <c r="J11" s="6">
        <v>36.86</v>
      </c>
      <c r="K11" s="6"/>
      <c r="L11" s="6"/>
      <c r="M11" s="22">
        <f>(G11*$G$4+H11*$H$4+I11*$I$4+J11*$J$4+K11*$K$4+L11*$L$4)</f>
        <v>148.72</v>
      </c>
      <c r="N11" s="22">
        <f>IF(M11&gt;0,M11*-1,-1000)</f>
        <v>-148.72</v>
      </c>
      <c r="O11" s="23">
        <f>IF(M11&gt;0,RANK(N11,N:N),0)</f>
        <v>3</v>
      </c>
    </row>
    <row r="12" spans="1:15" ht="12.75">
      <c r="A12" s="42">
        <v>108</v>
      </c>
      <c r="B12" s="43" t="s">
        <v>109</v>
      </c>
      <c r="C12" s="43" t="s">
        <v>109</v>
      </c>
      <c r="D12" s="44" t="s">
        <v>46</v>
      </c>
      <c r="E12" s="44" t="s">
        <v>47</v>
      </c>
      <c r="F12" s="46" t="s">
        <v>116</v>
      </c>
      <c r="G12" s="6">
        <v>38.06</v>
      </c>
      <c r="H12" s="6">
        <v>36.52</v>
      </c>
      <c r="I12" s="6">
        <v>37.68</v>
      </c>
      <c r="J12" s="6">
        <v>36.79</v>
      </c>
      <c r="K12" s="6"/>
      <c r="L12" s="6"/>
      <c r="M12" s="22">
        <f>(G12*$G$4+H12*$H$4+I12*$I$4+J12*$J$4+K12*$K$4+L12*$L$4)</f>
        <v>149.05</v>
      </c>
      <c r="N12" s="22">
        <f>IF(M12&gt;0,M12*-1,-1000)</f>
        <v>-149.05</v>
      </c>
      <c r="O12" s="23">
        <f>IF(M12&gt;0,RANK(N12,N:N),0)</f>
        <v>4</v>
      </c>
    </row>
    <row r="13" spans="1:15" ht="12.75">
      <c r="A13" s="42">
        <v>115</v>
      </c>
      <c r="B13" s="43" t="s">
        <v>109</v>
      </c>
      <c r="C13" s="43" t="s">
        <v>109</v>
      </c>
      <c r="D13" s="44" t="s">
        <v>56</v>
      </c>
      <c r="E13" s="44" t="s">
        <v>118</v>
      </c>
      <c r="F13" s="46" t="s">
        <v>116</v>
      </c>
      <c r="G13" s="6">
        <v>37.41</v>
      </c>
      <c r="H13" s="6">
        <v>36.96</v>
      </c>
      <c r="I13" s="6">
        <v>37.42</v>
      </c>
      <c r="J13" s="6">
        <v>37.43</v>
      </c>
      <c r="K13" s="6"/>
      <c r="L13" s="6"/>
      <c r="M13" s="22">
        <f>(G13*$G$4+H13*$H$4+I13*$I$4+J13*$J$4+K13*$K$4+L13*$L$4)</f>
        <v>149.22</v>
      </c>
      <c r="N13" s="22">
        <f>IF(M13&gt;0,M13*-1,-1000)</f>
        <v>-149.22</v>
      </c>
      <c r="O13" s="23">
        <f>IF(M13&gt;0,RANK(N13,N:N),0)</f>
        <v>5</v>
      </c>
    </row>
    <row r="14" spans="1:15" ht="12.75">
      <c r="A14" s="42">
        <v>110</v>
      </c>
      <c r="B14" s="43" t="s">
        <v>109</v>
      </c>
      <c r="C14" s="43" t="s">
        <v>109</v>
      </c>
      <c r="D14" s="44" t="s">
        <v>82</v>
      </c>
      <c r="E14" s="44" t="s">
        <v>83</v>
      </c>
      <c r="F14" s="46" t="s">
        <v>125</v>
      </c>
      <c r="G14" s="6">
        <v>37.89</v>
      </c>
      <c r="H14" s="6">
        <v>36.91</v>
      </c>
      <c r="I14" s="6">
        <v>37.32</v>
      </c>
      <c r="J14" s="6">
        <v>37.1</v>
      </c>
      <c r="K14" s="6"/>
      <c r="L14" s="6"/>
      <c r="M14" s="22">
        <f>(G14*$G$4+H14*$H$4+I14*$I$4+J14*$J$4+K14*$K$4+L14*$L$4)</f>
        <v>149.22</v>
      </c>
      <c r="N14" s="22">
        <f>IF(M14&gt;0,M14*-1,-1000)</f>
        <v>-149.22</v>
      </c>
      <c r="O14" s="23">
        <f>IF(M14&gt;0,RANK(N14,N:N),0)</f>
        <v>5</v>
      </c>
    </row>
    <row r="15" spans="1:15" ht="12.75">
      <c r="A15" s="42">
        <v>111</v>
      </c>
      <c r="B15" s="43" t="s">
        <v>109</v>
      </c>
      <c r="C15" s="43" t="s">
        <v>109</v>
      </c>
      <c r="D15" s="44" t="s">
        <v>85</v>
      </c>
      <c r="E15" s="44" t="s">
        <v>111</v>
      </c>
      <c r="F15" s="46" t="s">
        <v>125</v>
      </c>
      <c r="G15" s="6">
        <v>38.11</v>
      </c>
      <c r="H15" s="6">
        <v>37.04</v>
      </c>
      <c r="I15" s="6">
        <v>37.45</v>
      </c>
      <c r="J15" s="6">
        <v>36.72</v>
      </c>
      <c r="K15" s="6"/>
      <c r="L15" s="6"/>
      <c r="M15" s="22">
        <f>(G15*$G$4+H15*$H$4+I15*$I$4+J15*$J$4+K15*$K$4+L15*$L$4)</f>
        <v>149.32</v>
      </c>
      <c r="N15" s="22">
        <f>IF(M15&gt;0,M15*-1,-1000)</f>
        <v>-149.32</v>
      </c>
      <c r="O15" s="23">
        <f>IF(M15&gt;0,RANK(N15,N:N),0)</f>
        <v>7</v>
      </c>
    </row>
    <row r="16" spans="1:15" ht="12.75">
      <c r="A16" s="42">
        <v>116</v>
      </c>
      <c r="B16" s="43" t="s">
        <v>109</v>
      </c>
      <c r="C16" s="43" t="s">
        <v>109</v>
      </c>
      <c r="D16" s="44" t="s">
        <v>85</v>
      </c>
      <c r="E16" s="44" t="s">
        <v>132</v>
      </c>
      <c r="F16" s="46" t="s">
        <v>125</v>
      </c>
      <c r="G16" s="6">
        <v>38.16</v>
      </c>
      <c r="H16" s="6">
        <v>36.78</v>
      </c>
      <c r="I16" s="6">
        <v>37.52</v>
      </c>
      <c r="J16" s="6">
        <v>36.92</v>
      </c>
      <c r="K16" s="6"/>
      <c r="L16" s="6"/>
      <c r="M16" s="22">
        <f>(G16*$G$4+H16*$H$4+I16*$I$4+J16*$J$4+K16*$K$4+L16*$L$4)</f>
        <v>149.38</v>
      </c>
      <c r="N16" s="22">
        <f>IF(M16&gt;0,M16*-1,-1000)</f>
        <v>-149.38</v>
      </c>
      <c r="O16" s="23">
        <f>IF(M16&gt;0,RANK(N16,N:N),0)</f>
        <v>8</v>
      </c>
    </row>
    <row r="17" spans="1:15" ht="12.75">
      <c r="A17" s="42">
        <v>120</v>
      </c>
      <c r="B17" s="43" t="s">
        <v>109</v>
      </c>
      <c r="C17" s="43" t="s">
        <v>109</v>
      </c>
      <c r="D17" s="44" t="s">
        <v>44</v>
      </c>
      <c r="E17" s="44" t="s">
        <v>45</v>
      </c>
      <c r="F17" s="46" t="s">
        <v>127</v>
      </c>
      <c r="G17" s="6">
        <v>37.93</v>
      </c>
      <c r="H17" s="6">
        <v>37</v>
      </c>
      <c r="I17" s="6">
        <v>37.49</v>
      </c>
      <c r="J17" s="6">
        <v>37.16</v>
      </c>
      <c r="K17" s="6"/>
      <c r="L17" s="6"/>
      <c r="M17" s="22">
        <f>(G17*$G$4+H17*$H$4+I17*$I$4+J17*$J$4+K17*$K$4+L17*$L$4)</f>
        <v>149.58</v>
      </c>
      <c r="N17" s="22">
        <f>IF(M17&gt;0,M17*-1,-1000)</f>
        <v>-149.58</v>
      </c>
      <c r="O17" s="23">
        <f>IF(M17&gt;0,RANK(N17,N:N),0)</f>
        <v>9</v>
      </c>
    </row>
    <row r="18" spans="1:15" ht="12.75">
      <c r="A18" s="23">
        <v>177</v>
      </c>
      <c r="B18" s="5" t="s">
        <v>109</v>
      </c>
      <c r="C18" s="5" t="s">
        <v>109</v>
      </c>
      <c r="D18" s="44" t="s">
        <v>129</v>
      </c>
      <c r="E18" s="44" t="s">
        <v>94</v>
      </c>
      <c r="F18" s="46" t="s">
        <v>128</v>
      </c>
      <c r="G18" s="6">
        <v>38.21</v>
      </c>
      <c r="H18" s="6">
        <v>37.27</v>
      </c>
      <c r="I18" s="6">
        <v>37.14</v>
      </c>
      <c r="J18" s="6">
        <v>37.01</v>
      </c>
      <c r="K18" s="6"/>
      <c r="L18" s="6"/>
      <c r="M18" s="22">
        <f>(G18*$G$4+H18*$H$4+I18*$I$4+J18*$J$4+K18*$K$4+L18*$L$4)</f>
        <v>149.63</v>
      </c>
      <c r="N18" s="22">
        <f>IF(M18&gt;0,M18*-1,-1000)</f>
        <v>-149.63</v>
      </c>
      <c r="O18" s="23">
        <f>IF(M18&gt;0,RANK(N18,N:N),0)</f>
        <v>10</v>
      </c>
    </row>
    <row r="19" spans="1:15" ht="12.75">
      <c r="A19" s="23">
        <v>114</v>
      </c>
      <c r="B19" s="5" t="s">
        <v>109</v>
      </c>
      <c r="C19" s="5" t="s">
        <v>109</v>
      </c>
      <c r="D19" s="44" t="s">
        <v>52</v>
      </c>
      <c r="E19" s="44" t="s">
        <v>53</v>
      </c>
      <c r="F19" s="46" t="s">
        <v>116</v>
      </c>
      <c r="G19" s="6">
        <v>38.06</v>
      </c>
      <c r="H19" s="6">
        <v>36.78</v>
      </c>
      <c r="I19" s="6">
        <v>37.87</v>
      </c>
      <c r="J19" s="6">
        <v>37.04</v>
      </c>
      <c r="K19" s="6"/>
      <c r="L19" s="6"/>
      <c r="M19" s="22">
        <f>(G19*$G$4+H19*$H$4+I19*$I$4+J19*$J$4+K19*$K$4+L19*$L$4)</f>
        <v>149.75</v>
      </c>
      <c r="N19" s="22">
        <f>IF(M19&gt;0,M19*-1,-1000)</f>
        <v>-149.75</v>
      </c>
      <c r="O19" s="23">
        <f>IF(M19&gt;0,RANK(N19,N:N),0)</f>
        <v>11</v>
      </c>
    </row>
    <row r="20" spans="1:15" ht="12.75">
      <c r="A20" s="23">
        <v>119</v>
      </c>
      <c r="B20" s="5" t="s">
        <v>109</v>
      </c>
      <c r="C20" s="5" t="s">
        <v>109</v>
      </c>
      <c r="D20" s="44" t="s">
        <v>144</v>
      </c>
      <c r="E20" s="44"/>
      <c r="F20" s="46" t="s">
        <v>17</v>
      </c>
      <c r="G20" s="6">
        <v>38.09</v>
      </c>
      <c r="H20" s="6">
        <v>37.47</v>
      </c>
      <c r="I20" s="6">
        <v>36.84</v>
      </c>
      <c r="J20" s="6">
        <v>37.4</v>
      </c>
      <c r="K20" s="6"/>
      <c r="L20" s="6"/>
      <c r="M20" s="22">
        <f>(G20*$G$4+H20*$H$4+I20*$I$4+J20*$J$4+K20*$K$4+L20*$L$4)</f>
        <v>149.8</v>
      </c>
      <c r="N20" s="22">
        <f>IF(M20&gt;0,M20*-1,-1000)</f>
        <v>-149.8</v>
      </c>
      <c r="O20" s="23">
        <f>IF(M20&gt;0,RANK(N20,N:N),0)</f>
        <v>12</v>
      </c>
    </row>
    <row r="21" spans="1:15" ht="12.75">
      <c r="A21" s="23">
        <v>185</v>
      </c>
      <c r="B21" s="5" t="s">
        <v>109</v>
      </c>
      <c r="C21" s="5" t="s">
        <v>109</v>
      </c>
      <c r="D21" s="44" t="s">
        <v>119</v>
      </c>
      <c r="E21" s="44" t="s">
        <v>131</v>
      </c>
      <c r="F21" s="46" t="s">
        <v>17</v>
      </c>
      <c r="G21" s="6">
        <v>37.7</v>
      </c>
      <c r="H21" s="6">
        <v>37.91</v>
      </c>
      <c r="I21" s="6">
        <v>36.72</v>
      </c>
      <c r="J21" s="6">
        <v>37.68</v>
      </c>
      <c r="K21" s="6"/>
      <c r="L21" s="6"/>
      <c r="M21" s="22">
        <f>(G21*$G$4+H21*$H$4+I21*$I$4+J21*$J$4+K21*$K$4+L21*$L$4)</f>
        <v>150.01</v>
      </c>
      <c r="N21" s="22">
        <f>IF(M21&gt;0,M21*-1,-1000)</f>
        <v>-150.01</v>
      </c>
      <c r="O21" s="23">
        <f>IF(M21&gt;0,RANK(N21,N:N),0)</f>
        <v>13</v>
      </c>
    </row>
    <row r="22" spans="1:15" ht="12.75">
      <c r="A22" s="42">
        <v>168</v>
      </c>
      <c r="B22" s="43" t="s">
        <v>109</v>
      </c>
      <c r="C22" s="43" t="s">
        <v>109</v>
      </c>
      <c r="D22" s="44" t="s">
        <v>138</v>
      </c>
      <c r="E22" s="44" t="s">
        <v>139</v>
      </c>
      <c r="F22" s="46" t="s">
        <v>128</v>
      </c>
      <c r="G22" s="6">
        <v>37.52</v>
      </c>
      <c r="H22" s="6">
        <v>37.87</v>
      </c>
      <c r="I22" s="6">
        <v>36.99</v>
      </c>
      <c r="J22" s="6">
        <v>37.66</v>
      </c>
      <c r="K22" s="6"/>
      <c r="L22" s="6"/>
      <c r="M22" s="22">
        <f>(G22*$G$4+H22*$H$4+I22*$I$4+J22*$J$4+K22*$K$4+L22*$L$4)</f>
        <v>150.04</v>
      </c>
      <c r="N22" s="22">
        <f>IF(M22&gt;0,M22*-1,-1000)</f>
        <v>-150.04</v>
      </c>
      <c r="O22" s="23">
        <f>IF(M22&gt;0,RANK(N22,N:N),0)</f>
        <v>14</v>
      </c>
    </row>
    <row r="23" spans="1:15" ht="12.75">
      <c r="A23" s="42">
        <v>181</v>
      </c>
      <c r="B23" s="43" t="s">
        <v>109</v>
      </c>
      <c r="C23" s="43" t="s">
        <v>109</v>
      </c>
      <c r="D23" s="44" t="s">
        <v>98</v>
      </c>
      <c r="E23" s="44" t="s">
        <v>148</v>
      </c>
      <c r="F23" s="46" t="s">
        <v>17</v>
      </c>
      <c r="G23" s="6">
        <v>38.17</v>
      </c>
      <c r="H23" s="6">
        <v>37.52</v>
      </c>
      <c r="I23" s="6">
        <v>37.76</v>
      </c>
      <c r="J23" s="6">
        <v>36.75</v>
      </c>
      <c r="K23" s="6"/>
      <c r="L23" s="6"/>
      <c r="M23" s="22">
        <f>(G23*$G$4+H23*$H$4+I23*$I$4+J23*$J$4+K23*$K$4+L23*$L$4)</f>
        <v>150.2</v>
      </c>
      <c r="N23" s="22">
        <f>IF(M23&gt;0,M23*-1,-1000)</f>
        <v>-150.2</v>
      </c>
      <c r="O23" s="23">
        <f>IF(M23&gt;0,RANK(N23,N:N),0)</f>
        <v>15</v>
      </c>
    </row>
    <row r="24" spans="1:15" ht="12.75">
      <c r="A24" s="42">
        <v>182</v>
      </c>
      <c r="B24" s="43" t="s">
        <v>109</v>
      </c>
      <c r="C24" s="43" t="s">
        <v>109</v>
      </c>
      <c r="D24" s="44" t="s">
        <v>129</v>
      </c>
      <c r="E24" s="44" t="s">
        <v>135</v>
      </c>
      <c r="F24" s="46" t="s">
        <v>128</v>
      </c>
      <c r="G24" s="6">
        <v>38.32</v>
      </c>
      <c r="H24" s="6">
        <v>37.54</v>
      </c>
      <c r="I24" s="6">
        <v>37.11</v>
      </c>
      <c r="J24" s="6">
        <v>37.34</v>
      </c>
      <c r="K24" s="6"/>
      <c r="L24" s="6"/>
      <c r="M24" s="22">
        <f>(G24*$G$4+H24*$H$4+I24*$I$4+J24*$J$4+K24*$K$4+L24*$L$4)</f>
        <v>150.31</v>
      </c>
      <c r="N24" s="22">
        <f>IF(M24&gt;0,M24*-1,-1000)</f>
        <v>-150.31</v>
      </c>
      <c r="O24" s="23">
        <f>IF(M24&gt;0,RANK(N24,N:N),0)</f>
        <v>16</v>
      </c>
    </row>
    <row r="25" spans="1:15" ht="12.75">
      <c r="A25" s="42">
        <v>121</v>
      </c>
      <c r="B25" s="43" t="s">
        <v>109</v>
      </c>
      <c r="C25" s="43" t="s">
        <v>109</v>
      </c>
      <c r="D25" s="44" t="s">
        <v>48</v>
      </c>
      <c r="E25" s="44" t="s">
        <v>49</v>
      </c>
      <c r="F25" s="46" t="s">
        <v>127</v>
      </c>
      <c r="G25" s="6">
        <v>37.87</v>
      </c>
      <c r="H25" s="6">
        <v>37.53</v>
      </c>
      <c r="I25" s="6">
        <v>37.57</v>
      </c>
      <c r="J25" s="6">
        <v>37.51</v>
      </c>
      <c r="K25" s="6"/>
      <c r="L25" s="6"/>
      <c r="M25" s="22">
        <f>(G25*$G$4+H25*$H$4+I25*$I$4+J25*$J$4+K25*$K$4+L25*$L$4)</f>
        <v>150.48</v>
      </c>
      <c r="N25" s="22">
        <f>IF(M25&gt;0,M25*-1,-1000)</f>
        <v>-150.48</v>
      </c>
      <c r="O25" s="23">
        <f>IF(M25&gt;0,RANK(N25,N:N),0)</f>
        <v>17</v>
      </c>
    </row>
    <row r="26" spans="1:15" ht="12.75">
      <c r="A26" s="42">
        <v>124</v>
      </c>
      <c r="B26" s="43" t="s">
        <v>109</v>
      </c>
      <c r="C26" s="43" t="s">
        <v>109</v>
      </c>
      <c r="D26" s="44" t="s">
        <v>62</v>
      </c>
      <c r="E26" s="44" t="s">
        <v>63</v>
      </c>
      <c r="F26" s="46" t="s">
        <v>120</v>
      </c>
      <c r="G26" s="6">
        <v>38.08</v>
      </c>
      <c r="H26" s="6">
        <v>37.43</v>
      </c>
      <c r="I26" s="6">
        <v>37.67</v>
      </c>
      <c r="J26" s="6">
        <v>37.42</v>
      </c>
      <c r="K26" s="6"/>
      <c r="L26" s="6"/>
      <c r="M26" s="22">
        <f>(G26*$G$4+H26*$H$4+I26*$I$4+J26*$J$4+K26*$K$4+L26*$L$4)</f>
        <v>150.6</v>
      </c>
      <c r="N26" s="22">
        <f>IF(M26&gt;0,M26*-1,-1000)</f>
        <v>-150.6</v>
      </c>
      <c r="O26" s="23">
        <f>IF(M26&gt;0,RANK(N26,N:N),0)</f>
        <v>18</v>
      </c>
    </row>
    <row r="27" spans="1:15" ht="12.75">
      <c r="A27" s="42">
        <v>118</v>
      </c>
      <c r="B27" s="43" t="s">
        <v>109</v>
      </c>
      <c r="C27" s="43" t="s">
        <v>109</v>
      </c>
      <c r="D27" s="44" t="s">
        <v>50</v>
      </c>
      <c r="E27" s="44" t="s">
        <v>51</v>
      </c>
      <c r="F27" s="46" t="s">
        <v>130</v>
      </c>
      <c r="G27" s="6">
        <v>38.35</v>
      </c>
      <c r="H27" s="6">
        <v>37.06</v>
      </c>
      <c r="I27" s="6">
        <v>38.11</v>
      </c>
      <c r="J27" s="6">
        <v>37.14</v>
      </c>
      <c r="K27" s="6"/>
      <c r="L27" s="6"/>
      <c r="M27" s="22">
        <f>(G27*$G$4+H27*$H$4+I27*$I$4+J27*$J$4+K27*$K$4+L27*$L$4)</f>
        <v>150.66</v>
      </c>
      <c r="N27" s="22">
        <f>IF(M27&gt;0,M27*-1,-1000)</f>
        <v>-150.66</v>
      </c>
      <c r="O27" s="23">
        <f>IF(M27&gt;0,RANK(N27,N:N),0)</f>
        <v>19</v>
      </c>
    </row>
    <row r="28" spans="1:15" ht="12.75">
      <c r="A28" s="42">
        <v>130</v>
      </c>
      <c r="B28" s="43" t="s">
        <v>109</v>
      </c>
      <c r="C28" s="43" t="s">
        <v>109</v>
      </c>
      <c r="D28" s="44" t="s">
        <v>46</v>
      </c>
      <c r="E28" s="44" t="s">
        <v>69</v>
      </c>
      <c r="F28" s="46" t="s">
        <v>116</v>
      </c>
      <c r="G28" s="6">
        <v>38.77</v>
      </c>
      <c r="H28" s="6">
        <v>37.25</v>
      </c>
      <c r="I28" s="6">
        <v>37.39</v>
      </c>
      <c r="J28" s="6">
        <v>37.31</v>
      </c>
      <c r="K28" s="6"/>
      <c r="L28" s="6"/>
      <c r="M28" s="22">
        <f>(G28*$G$4+H28*$H$4+I28*$I$4+J28*$J$4+K28*$K$4+L28*$L$4)</f>
        <v>150.72</v>
      </c>
      <c r="N28" s="22">
        <f>IF(M28&gt;0,M28*-1,-1000)</f>
        <v>-150.72</v>
      </c>
      <c r="O28" s="23">
        <f>IF(M28&gt;0,RANK(N28,N:N),0)</f>
        <v>20</v>
      </c>
    </row>
    <row r="29" spans="1:15" ht="12.75">
      <c r="A29" s="42">
        <v>106</v>
      </c>
      <c r="B29" s="43" t="s">
        <v>109</v>
      </c>
      <c r="C29" s="43" t="s">
        <v>109</v>
      </c>
      <c r="D29" s="44" t="s">
        <v>77</v>
      </c>
      <c r="E29" s="44" t="s">
        <v>141</v>
      </c>
      <c r="F29" s="46" t="s">
        <v>17</v>
      </c>
      <c r="G29" s="6">
        <v>38.3</v>
      </c>
      <c r="H29" s="6">
        <v>37.29</v>
      </c>
      <c r="I29" s="6">
        <v>38.05</v>
      </c>
      <c r="J29" s="6">
        <v>37.11</v>
      </c>
      <c r="K29" s="6"/>
      <c r="L29" s="6"/>
      <c r="M29" s="22">
        <f>(G29*$G$4+H29*$H$4+I29*$I$4+J29*$J$4+K29*$K$4+L29*$L$4)</f>
        <v>150.75</v>
      </c>
      <c r="N29" s="22">
        <f>IF(M29&gt;0,M29*-1,-1000)</f>
        <v>-150.75</v>
      </c>
      <c r="O29" s="23">
        <f>IF(M29&gt;0,RANK(N29,N:N),0)</f>
        <v>21</v>
      </c>
    </row>
    <row r="30" spans="1:15" ht="12.75">
      <c r="A30" s="42">
        <v>156</v>
      </c>
      <c r="B30" s="43" t="s">
        <v>109</v>
      </c>
      <c r="C30" s="43" t="s">
        <v>109</v>
      </c>
      <c r="D30" s="44" t="s">
        <v>137</v>
      </c>
      <c r="E30" s="44" t="s">
        <v>92</v>
      </c>
      <c r="F30" s="46" t="s">
        <v>128</v>
      </c>
      <c r="G30" s="6">
        <v>38.24</v>
      </c>
      <c r="H30" s="6">
        <v>37.84</v>
      </c>
      <c r="I30" s="6">
        <v>37.48</v>
      </c>
      <c r="J30" s="6">
        <v>37.6</v>
      </c>
      <c r="K30" s="6"/>
      <c r="L30" s="6"/>
      <c r="M30" s="22">
        <f>(G30*$G$4+H30*$H$4+I30*$I$4+J30*$J$4+K30*$K$4+L30*$L$4)</f>
        <v>151.16</v>
      </c>
      <c r="N30" s="22">
        <f>IF(M30&gt;0,M30*-1,-1000)</f>
        <v>-151.16</v>
      </c>
      <c r="O30" s="23">
        <f>IF(M30&gt;0,RANK(N30,N:N),0)</f>
        <v>22</v>
      </c>
    </row>
    <row r="31" spans="1:15" ht="12.75">
      <c r="A31" s="42">
        <v>134</v>
      </c>
      <c r="B31" s="43" t="s">
        <v>109</v>
      </c>
      <c r="C31" s="43" t="s">
        <v>109</v>
      </c>
      <c r="D31" s="44" t="s">
        <v>70</v>
      </c>
      <c r="E31" s="44" t="s">
        <v>75</v>
      </c>
      <c r="F31" s="46" t="s">
        <v>116</v>
      </c>
      <c r="G31" s="6">
        <v>38.04</v>
      </c>
      <c r="H31" s="6">
        <v>37.71</v>
      </c>
      <c r="I31" s="6">
        <v>37.96</v>
      </c>
      <c r="J31" s="6">
        <v>37.84</v>
      </c>
      <c r="K31" s="6"/>
      <c r="L31" s="6"/>
      <c r="M31" s="22">
        <f>(G31*$G$4+H31*$H$4+I31*$I$4+J31*$J$4+K31*$K$4+L31*$L$4)</f>
        <v>151.55</v>
      </c>
      <c r="N31" s="22">
        <f>IF(M31&gt;0,M31*-1,-1000)</f>
        <v>-151.55</v>
      </c>
      <c r="O31" s="23">
        <f>IF(M31&gt;0,RANK(N31,N:N),0)</f>
        <v>23</v>
      </c>
    </row>
    <row r="32" spans="1:15" ht="12.75">
      <c r="A32" s="42">
        <v>180</v>
      </c>
      <c r="B32" s="43" t="s">
        <v>109</v>
      </c>
      <c r="C32" s="43" t="s">
        <v>109</v>
      </c>
      <c r="D32" s="44" t="s">
        <v>136</v>
      </c>
      <c r="E32" s="44" t="s">
        <v>108</v>
      </c>
      <c r="F32" s="46" t="s">
        <v>72</v>
      </c>
      <c r="G32" s="6">
        <v>38.68</v>
      </c>
      <c r="H32" s="6">
        <v>38.25</v>
      </c>
      <c r="I32" s="6">
        <v>37.61</v>
      </c>
      <c r="J32" s="6">
        <v>37.64</v>
      </c>
      <c r="K32" s="6"/>
      <c r="L32" s="6"/>
      <c r="M32" s="22">
        <f>(G32*$G$4+H32*$H$4+I32*$I$4+J32*$J$4+K32*$K$4+L32*$L$4)</f>
        <v>152.18</v>
      </c>
      <c r="N32" s="22">
        <f>IF(M32&gt;0,M32*-1,-1000)</f>
        <v>-152.18</v>
      </c>
      <c r="O32" s="23">
        <f>IF(M32&gt;0,RANK(N32,N:N),0)</f>
        <v>24</v>
      </c>
    </row>
    <row r="33" spans="1:15" ht="12.75">
      <c r="A33" s="42">
        <v>215</v>
      </c>
      <c r="B33" s="43" t="s">
        <v>109</v>
      </c>
      <c r="C33" s="43" t="s">
        <v>109</v>
      </c>
      <c r="D33" s="44" t="s">
        <v>136</v>
      </c>
      <c r="E33" s="44" t="s">
        <v>55</v>
      </c>
      <c r="F33" s="46" t="s">
        <v>72</v>
      </c>
      <c r="G33" s="6">
        <v>38.32</v>
      </c>
      <c r="H33" s="6">
        <v>38.58</v>
      </c>
      <c r="I33" s="6">
        <v>37.54</v>
      </c>
      <c r="J33" s="6">
        <v>38.08</v>
      </c>
      <c r="K33" s="6"/>
      <c r="L33" s="6"/>
      <c r="M33" s="22">
        <f>(G33*$G$4+H33*$H$4+I33*$I$4+J33*$J$4+K33*$K$4+L33*$L$4)</f>
        <v>152.52</v>
      </c>
      <c r="N33" s="22">
        <f>IF(M33&gt;0,M33*-1,-1000)</f>
        <v>-152.52</v>
      </c>
      <c r="O33" s="23">
        <f>IF(M33&gt;0,RANK(N33,N:N),0)</f>
        <v>25</v>
      </c>
    </row>
    <row r="34" spans="1:15" ht="12.75">
      <c r="A34" s="42">
        <v>230</v>
      </c>
      <c r="B34" s="43" t="s">
        <v>109</v>
      </c>
      <c r="C34" s="43" t="s">
        <v>109</v>
      </c>
      <c r="D34" s="49" t="s">
        <v>165</v>
      </c>
      <c r="E34" s="49" t="s">
        <v>166</v>
      </c>
      <c r="F34" s="49" t="s">
        <v>116</v>
      </c>
      <c r="G34" s="6">
        <v>38.9</v>
      </c>
      <c r="H34" s="6">
        <v>38.35</v>
      </c>
      <c r="I34" s="6">
        <v>37.56</v>
      </c>
      <c r="J34" s="6">
        <v>37.81</v>
      </c>
      <c r="K34" s="6"/>
      <c r="L34" s="6"/>
      <c r="M34" s="22">
        <f>(G34*$G$4+H34*$H$4+I34*$I$4+J34*$J$4+K34*$K$4+L34*$L$4)</f>
        <v>152.62</v>
      </c>
      <c r="N34" s="22">
        <f>IF(M34&gt;0,M34*-1,-1000)</f>
        <v>-152.62</v>
      </c>
      <c r="O34" s="23">
        <f>IF(M34&gt;0,RANK(N34,N:N),0)</f>
        <v>26</v>
      </c>
    </row>
    <row r="35" spans="1:15" ht="12.75">
      <c r="A35" s="42">
        <v>218</v>
      </c>
      <c r="B35" s="43" t="s">
        <v>109</v>
      </c>
      <c r="C35" s="43" t="s">
        <v>109</v>
      </c>
      <c r="D35" s="44" t="s">
        <v>122</v>
      </c>
      <c r="E35" s="44" t="s">
        <v>133</v>
      </c>
      <c r="F35" s="46" t="s">
        <v>125</v>
      </c>
      <c r="G35" s="6">
        <v>38.63</v>
      </c>
      <c r="H35" s="6">
        <v>38.2</v>
      </c>
      <c r="I35" s="6">
        <v>38.23</v>
      </c>
      <c r="J35" s="6">
        <v>37.94</v>
      </c>
      <c r="K35" s="6"/>
      <c r="L35" s="6"/>
      <c r="M35" s="22">
        <f>(G35*$G$4+H35*$H$4+I35*$I$4+J35*$J$4+K35*$K$4+L35*$L$4)</f>
        <v>153</v>
      </c>
      <c r="N35" s="22">
        <f>IF(M35&gt;0,M35*-1,-1000)</f>
        <v>-153</v>
      </c>
      <c r="O35" s="23">
        <f>IF(M35&gt;0,RANK(N35,N:N),0)</f>
        <v>27</v>
      </c>
    </row>
    <row r="36" spans="1:15" ht="12.75">
      <c r="A36" s="42">
        <v>128</v>
      </c>
      <c r="B36" s="43" t="s">
        <v>109</v>
      </c>
      <c r="C36" s="43" t="s">
        <v>109</v>
      </c>
      <c r="D36" s="44" t="s">
        <v>38</v>
      </c>
      <c r="E36" s="44" t="s">
        <v>73</v>
      </c>
      <c r="F36" s="46" t="s">
        <v>127</v>
      </c>
      <c r="G36" s="6">
        <v>38.54</v>
      </c>
      <c r="H36" s="6">
        <v>38.24</v>
      </c>
      <c r="I36" s="6">
        <v>38.13</v>
      </c>
      <c r="J36" s="6">
        <v>38.31</v>
      </c>
      <c r="K36" s="6"/>
      <c r="L36" s="6"/>
      <c r="M36" s="22">
        <f>(G36*$G$4+H36*$H$4+I36*$I$4+J36*$J$4+K36*$K$4+L36*$L$4)</f>
        <v>153.22</v>
      </c>
      <c r="N36" s="22">
        <f>IF(M36&gt;0,M36*-1,-1000)</f>
        <v>-153.22</v>
      </c>
      <c r="O36" s="23">
        <f>IF(M36&gt;0,RANK(N36,N:N),0)</f>
        <v>28</v>
      </c>
    </row>
    <row r="37" spans="1:15" ht="12.75">
      <c r="A37" s="42">
        <v>138</v>
      </c>
      <c r="B37" s="43" t="s">
        <v>109</v>
      </c>
      <c r="C37" s="43" t="s">
        <v>109</v>
      </c>
      <c r="D37" s="44" t="s">
        <v>74</v>
      </c>
      <c r="E37" s="44" t="s">
        <v>134</v>
      </c>
      <c r="F37" s="46" t="s">
        <v>127</v>
      </c>
      <c r="G37" s="6">
        <v>38.55</v>
      </c>
      <c r="H37" s="6">
        <v>39.18</v>
      </c>
      <c r="I37" s="6">
        <v>38.34</v>
      </c>
      <c r="J37" s="6">
        <v>38.38</v>
      </c>
      <c r="K37" s="6"/>
      <c r="L37" s="6"/>
      <c r="M37" s="22">
        <f>(G37*$G$4+H37*$H$4+I37*$I$4+J37*$J$4+K37*$K$4+L37*$L$4)</f>
        <v>154.45</v>
      </c>
      <c r="N37" s="22">
        <f>IF(M37&gt;0,M37*-1,-1000)</f>
        <v>-154.45</v>
      </c>
      <c r="O37" s="23">
        <f>IF(M37&gt;0,RANK(N37,N:N),0)</f>
        <v>29</v>
      </c>
    </row>
    <row r="38" spans="1:15" ht="12.75">
      <c r="A38" s="42">
        <v>231</v>
      </c>
      <c r="B38" s="43" t="s">
        <v>109</v>
      </c>
      <c r="C38" s="43" t="s">
        <v>109</v>
      </c>
      <c r="D38" s="49" t="s">
        <v>167</v>
      </c>
      <c r="E38" s="49" t="s">
        <v>168</v>
      </c>
      <c r="F38" s="49" t="s">
        <v>116</v>
      </c>
      <c r="G38" s="6">
        <v>43.25</v>
      </c>
      <c r="H38" s="6">
        <v>38.88</v>
      </c>
      <c r="I38" s="6">
        <v>36.49</v>
      </c>
      <c r="J38" s="6">
        <v>38.12</v>
      </c>
      <c r="K38" s="6"/>
      <c r="L38" s="6"/>
      <c r="M38" s="22">
        <f>(G38*$G$4+H38*$H$4+I38*$I$4+J38*$J$4+K38*$K$4+L38*$L$4)</f>
        <v>156.74</v>
      </c>
      <c r="N38" s="22">
        <f>IF(M38&gt;0,M38*-1,-1000)</f>
        <v>-156.74</v>
      </c>
      <c r="O38" s="23">
        <f>IF(M38&gt;0,RANK(N38,N:N),0)</f>
        <v>30</v>
      </c>
    </row>
    <row r="39" spans="1:15" ht="12.75">
      <c r="A39" s="42">
        <v>228</v>
      </c>
      <c r="B39" s="43" t="s">
        <v>109</v>
      </c>
      <c r="C39" s="43" t="s">
        <v>109</v>
      </c>
      <c r="D39" s="44" t="s">
        <v>158</v>
      </c>
      <c r="E39" s="44" t="s">
        <v>63</v>
      </c>
      <c r="F39" s="46" t="s">
        <v>116</v>
      </c>
      <c r="G39" s="6">
        <v>38.16</v>
      </c>
      <c r="H39" s="6">
        <v>38.92</v>
      </c>
      <c r="I39" s="6">
        <v>38.19</v>
      </c>
      <c r="J39" s="6">
        <v>42.77</v>
      </c>
      <c r="K39" s="6"/>
      <c r="L39" s="6"/>
      <c r="M39" s="22">
        <f>(G39*$G$4+H39*$H$4+I39*$I$4+J39*$J$4+K39*$K$4+L39*$L$4)</f>
        <v>158.04</v>
      </c>
      <c r="N39" s="22">
        <f>IF(M39&gt;0,M39*-1,-1000)</f>
        <v>-158.04</v>
      </c>
      <c r="O39" s="23">
        <f>IF(M39&gt;0,RANK(N39,N:N),0)</f>
        <v>31</v>
      </c>
    </row>
    <row r="40" spans="1:15" ht="12.75">
      <c r="A40" s="42">
        <v>229</v>
      </c>
      <c r="B40" s="43" t="s">
        <v>109</v>
      </c>
      <c r="C40" s="43" t="s">
        <v>109</v>
      </c>
      <c r="D40" s="49" t="s">
        <v>159</v>
      </c>
      <c r="E40" s="49" t="s">
        <v>55</v>
      </c>
      <c r="F40" s="49" t="s">
        <v>160</v>
      </c>
      <c r="G40" s="6">
        <v>41.3</v>
      </c>
      <c r="H40" s="6">
        <v>41.88</v>
      </c>
      <c r="I40" s="6">
        <v>38.11</v>
      </c>
      <c r="J40" s="6">
        <v>37.95</v>
      </c>
      <c r="K40" s="6"/>
      <c r="L40" s="6"/>
      <c r="M40" s="22">
        <f>(G40*$G$4+H40*$H$4+I40*$I$4+J40*$J$4+K40*$K$4+L40*$L$4)</f>
        <v>159.24</v>
      </c>
      <c r="N40" s="22">
        <f>IF(M40&gt;0,M40*-1,-1000)</f>
        <v>-159.24</v>
      </c>
      <c r="O40" s="23">
        <f>IF(M40&gt;0,RANK(N40,N:N),0)</f>
        <v>32</v>
      </c>
    </row>
    <row r="41" spans="1:15" ht="12.75">
      <c r="A41" s="42">
        <v>214</v>
      </c>
      <c r="B41" s="43" t="s">
        <v>109</v>
      </c>
      <c r="C41" s="43" t="s">
        <v>109</v>
      </c>
      <c r="D41" s="44" t="s">
        <v>154</v>
      </c>
      <c r="E41" s="44" t="s">
        <v>155</v>
      </c>
      <c r="F41" s="46" t="s">
        <v>116</v>
      </c>
      <c r="G41" s="6">
        <v>45.9</v>
      </c>
      <c r="H41" s="6">
        <v>38.67</v>
      </c>
      <c r="I41" s="6">
        <v>38.2</v>
      </c>
      <c r="J41" s="6">
        <v>38.35</v>
      </c>
      <c r="K41" s="6"/>
      <c r="L41" s="6"/>
      <c r="M41" s="22">
        <f>(G41*$G$4+H41*$H$4+I41*$I$4+J41*$J$4+K41*$K$4+L41*$L$4)</f>
        <v>161.12</v>
      </c>
      <c r="N41" s="22">
        <f>IF(M41&gt;0,M41*-1,-1000)</f>
        <v>-161.12</v>
      </c>
      <c r="O41" s="23">
        <f>IF(M41&gt;0,RANK(N41,N:N),0)</f>
        <v>33</v>
      </c>
    </row>
    <row r="42" spans="1:15" ht="12.75">
      <c r="A42" s="42">
        <v>232</v>
      </c>
      <c r="B42" s="43" t="s">
        <v>109</v>
      </c>
      <c r="C42" s="43" t="s">
        <v>109</v>
      </c>
      <c r="D42" s="49" t="s">
        <v>169</v>
      </c>
      <c r="E42" s="49" t="s">
        <v>170</v>
      </c>
      <c r="F42" s="49" t="s">
        <v>116</v>
      </c>
      <c r="G42" s="6">
        <v>40.24</v>
      </c>
      <c r="H42" s="6">
        <v>42.99</v>
      </c>
      <c r="I42" s="6">
        <v>40.57</v>
      </c>
      <c r="J42" s="6">
        <v>37.57</v>
      </c>
      <c r="K42" s="6"/>
      <c r="L42" s="6"/>
      <c r="M42" s="22">
        <f>(G42*$G$4+H42*$H$4+I42*$I$4+J42*$J$4+K42*$K$4+L42*$L$4)</f>
        <v>161.37</v>
      </c>
      <c r="N42" s="22">
        <f>IF(M42&gt;0,M42*-1,-1000)</f>
        <v>-161.37</v>
      </c>
      <c r="O42" s="23">
        <f>IF(M42&gt;0,RANK(N42,N:N),0)</f>
        <v>34</v>
      </c>
    </row>
  </sheetData>
  <autoFilter ref="A8:P8"/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P54"/>
  <sheetViews>
    <sheetView zoomScale="70" zoomScaleNormal="70" workbookViewId="0" topLeftCell="A1">
      <pane xSplit="5" ySplit="7" topLeftCell="F8" activePane="bottomRight" state="frozen"/>
      <selection pane="topLeft" activeCell="L4" sqref="L4"/>
      <selection pane="topRight" activeCell="L4" sqref="L4"/>
      <selection pane="bottomLeft" activeCell="L4" sqref="L4"/>
      <selection pane="bottomRight" activeCell="Q1" sqref="Q1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8.140625" style="0" hidden="1" customWidth="1"/>
    <col min="15" max="15" width="7.00390625" style="2" customWidth="1"/>
    <col min="16" max="16" width="3.8515625" style="25" customWidth="1"/>
  </cols>
  <sheetData>
    <row r="1" spans="1:16" s="9" customFormat="1" ht="30">
      <c r="A1" s="16" t="s">
        <v>115</v>
      </c>
      <c r="B1" s="16"/>
      <c r="C1" s="16"/>
      <c r="D1" s="1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25"/>
    </row>
    <row r="2" spans="1:16" s="9" customFormat="1" ht="30">
      <c r="A2" s="16" t="s">
        <v>16</v>
      </c>
      <c r="B2" s="16"/>
      <c r="C2" s="16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18"/>
      <c r="P2" s="25"/>
    </row>
    <row r="3" spans="4:16" s="9" customFormat="1" ht="9.75" customHeight="1">
      <c r="D3" s="10"/>
      <c r="O3" s="11"/>
      <c r="P3" s="25"/>
    </row>
    <row r="4" spans="1:13" ht="15" customHeight="1">
      <c r="A4" s="8" t="s">
        <v>35</v>
      </c>
      <c r="B4" s="13"/>
      <c r="C4" s="13"/>
      <c r="D4" s="12"/>
      <c r="E4" s="13"/>
      <c r="F4" s="13"/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4">
        <v>1</v>
      </c>
      <c r="M4" s="7"/>
    </row>
    <row r="5" spans="1:12" ht="16.5" customHeight="1">
      <c r="A5" s="15" t="s">
        <v>0</v>
      </c>
      <c r="B5" s="17"/>
      <c r="C5" s="17"/>
      <c r="D5" s="7"/>
      <c r="E5" s="7"/>
      <c r="F5" s="7"/>
      <c r="G5" s="32">
        <f aca="true" t="shared" si="0" ref="G5:L5">MIN(G9:G46)</f>
        <v>35.82</v>
      </c>
      <c r="H5" s="32">
        <f t="shared" si="0"/>
        <v>36.09</v>
      </c>
      <c r="I5" s="32">
        <f t="shared" si="0"/>
        <v>35.57</v>
      </c>
      <c r="J5" s="32">
        <f t="shared" si="0"/>
        <v>35.73</v>
      </c>
      <c r="K5" s="32">
        <f t="shared" si="0"/>
        <v>0</v>
      </c>
      <c r="L5" s="35">
        <f t="shared" si="0"/>
        <v>0</v>
      </c>
    </row>
    <row r="6" spans="1:12" ht="18" customHeight="1">
      <c r="A6" s="15"/>
      <c r="B6" s="17"/>
      <c r="C6" s="17"/>
      <c r="D6" s="7"/>
      <c r="E6" s="7"/>
      <c r="F6" s="7"/>
      <c r="G6" s="33"/>
      <c r="H6" s="33"/>
      <c r="I6" s="33"/>
      <c r="J6" s="33"/>
      <c r="K6" s="33"/>
      <c r="L6" s="36"/>
    </row>
    <row r="7" spans="1:16" s="1" customFormat="1" ht="38.25">
      <c r="A7" s="27" t="s">
        <v>1</v>
      </c>
      <c r="B7" s="28" t="s">
        <v>32</v>
      </c>
      <c r="C7" s="28" t="s">
        <v>33</v>
      </c>
      <c r="D7" s="29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5" t="s">
        <v>11</v>
      </c>
      <c r="K7" s="5" t="s">
        <v>8</v>
      </c>
      <c r="L7" s="5" t="s">
        <v>12</v>
      </c>
      <c r="M7" s="30" t="s">
        <v>9</v>
      </c>
      <c r="N7" s="4"/>
      <c r="O7" s="37" t="s">
        <v>10</v>
      </c>
      <c r="P7" s="38" t="s">
        <v>34</v>
      </c>
    </row>
    <row r="8" spans="1:12" ht="22.5" customHeight="1">
      <c r="A8" s="9"/>
      <c r="B8" s="9"/>
      <c r="C8" s="9"/>
      <c r="D8" s="10"/>
      <c r="E8" s="9"/>
      <c r="F8" s="9"/>
      <c r="G8" s="14"/>
      <c r="H8" s="14"/>
      <c r="I8" s="14"/>
      <c r="J8" s="14"/>
      <c r="K8" s="14"/>
      <c r="L8" s="14"/>
    </row>
    <row r="9" spans="1:15" ht="13.5" customHeight="1">
      <c r="A9" s="42">
        <v>511</v>
      </c>
      <c r="B9" s="43" t="s">
        <v>110</v>
      </c>
      <c r="C9" s="43" t="s">
        <v>109</v>
      </c>
      <c r="D9" s="44" t="s">
        <v>28</v>
      </c>
      <c r="E9" s="44" t="s">
        <v>29</v>
      </c>
      <c r="F9" s="46" t="s">
        <v>125</v>
      </c>
      <c r="G9" s="6">
        <v>35.82</v>
      </c>
      <c r="H9" s="6">
        <v>36.72</v>
      </c>
      <c r="I9" s="6">
        <v>35.76</v>
      </c>
      <c r="J9" s="6">
        <v>36.22</v>
      </c>
      <c r="K9" s="6"/>
      <c r="L9" s="6"/>
      <c r="M9" s="22">
        <f>(G9*$G$4+H9*$H$4+I9*$I$4+J9*$J$4+K9*$K$4+L9*$L$4)</f>
        <v>144.52</v>
      </c>
      <c r="N9" s="22">
        <f>IF(M9&gt;0,M9*-1,-1000)</f>
        <v>-144.52</v>
      </c>
      <c r="O9" s="23">
        <f>IF(M9&gt;0,RANK(N9,N:N),0)</f>
        <v>1</v>
      </c>
    </row>
    <row r="10" spans="1:15" ht="13.5" customHeight="1">
      <c r="A10" s="42">
        <v>312</v>
      </c>
      <c r="B10" s="43" t="s">
        <v>37</v>
      </c>
      <c r="C10" s="43" t="s">
        <v>109</v>
      </c>
      <c r="D10" s="44" t="s">
        <v>56</v>
      </c>
      <c r="E10" s="44" t="s">
        <v>57</v>
      </c>
      <c r="F10" s="46" t="s">
        <v>116</v>
      </c>
      <c r="G10" s="6">
        <v>36.26</v>
      </c>
      <c r="H10" s="6">
        <v>36.63</v>
      </c>
      <c r="I10" s="6">
        <v>35.57</v>
      </c>
      <c r="J10" s="6">
        <v>36.16</v>
      </c>
      <c r="K10" s="6"/>
      <c r="L10" s="6"/>
      <c r="M10" s="22">
        <f>(G10*$G$4+H10*$H$4+I10*$I$4+J10*$J$4+K10*$K$4+L10*$L$4)</f>
        <v>144.62</v>
      </c>
      <c r="N10" s="22">
        <f>IF(M10&gt;0,M10*-1,-1000)</f>
        <v>-144.62</v>
      </c>
      <c r="O10" s="23">
        <f>IF(M10&gt;0,RANK(N10,N:N),0)</f>
        <v>2</v>
      </c>
    </row>
    <row r="11" spans="1:15" ht="13.5" customHeight="1">
      <c r="A11" s="42">
        <v>303</v>
      </c>
      <c r="B11" s="43" t="s">
        <v>37</v>
      </c>
      <c r="C11" s="43" t="s">
        <v>109</v>
      </c>
      <c r="D11" s="44" t="s">
        <v>42</v>
      </c>
      <c r="E11" s="44" t="s">
        <v>91</v>
      </c>
      <c r="F11" s="46" t="s">
        <v>17</v>
      </c>
      <c r="G11" s="6">
        <v>36.49</v>
      </c>
      <c r="H11" s="6">
        <v>36.71</v>
      </c>
      <c r="I11" s="6">
        <v>35.65</v>
      </c>
      <c r="J11" s="6">
        <v>35.77</v>
      </c>
      <c r="K11" s="6"/>
      <c r="L11" s="6"/>
      <c r="M11" s="22">
        <f>(G11*$G$4+H11*$H$4+I11*$I$4+J11*$J$4+K11*$K$4+L11*$L$4)</f>
        <v>144.62</v>
      </c>
      <c r="N11" s="22">
        <f>IF(M11&gt;0,M11*-1,-1000)</f>
        <v>-144.62</v>
      </c>
      <c r="O11" s="23">
        <f>IF(M11&gt;0,RANK(N11,N:N),0)</f>
        <v>2</v>
      </c>
    </row>
    <row r="12" spans="1:15" ht="13.5" customHeight="1">
      <c r="A12" s="42">
        <v>310</v>
      </c>
      <c r="B12" s="43" t="s">
        <v>37</v>
      </c>
      <c r="C12" s="43" t="s">
        <v>109</v>
      </c>
      <c r="D12" s="44" t="s">
        <v>26</v>
      </c>
      <c r="E12" s="44" t="s">
        <v>27</v>
      </c>
      <c r="F12" s="46" t="s">
        <v>128</v>
      </c>
      <c r="G12" s="6">
        <v>36.43</v>
      </c>
      <c r="H12" s="6">
        <v>36.69</v>
      </c>
      <c r="I12" s="6">
        <v>35.87</v>
      </c>
      <c r="J12" s="6">
        <v>35.97</v>
      </c>
      <c r="K12" s="6"/>
      <c r="L12" s="6"/>
      <c r="M12" s="22">
        <f>(G12*$G$4+H12*$H$4+I12*$I$4+J12*$J$4+K12*$K$4+L12*$L$4)</f>
        <v>144.96</v>
      </c>
      <c r="N12" s="22">
        <f>IF(M12&gt;0,M12*-1,-1000)</f>
        <v>-144.96</v>
      </c>
      <c r="O12" s="23">
        <f>IF(M12&gt;0,RANK(N12,N:N),0)</f>
        <v>4</v>
      </c>
    </row>
    <row r="13" spans="1:15" ht="13.5" customHeight="1">
      <c r="A13" s="42">
        <v>372</v>
      </c>
      <c r="B13" s="43" t="s">
        <v>37</v>
      </c>
      <c r="C13" s="43" t="s">
        <v>109</v>
      </c>
      <c r="D13" s="44" t="s">
        <v>147</v>
      </c>
      <c r="E13" s="44" t="s">
        <v>146</v>
      </c>
      <c r="F13" s="44" t="s">
        <v>17</v>
      </c>
      <c r="G13" s="6">
        <v>36.47</v>
      </c>
      <c r="H13" s="6">
        <v>36.22</v>
      </c>
      <c r="I13" s="6">
        <v>36.25</v>
      </c>
      <c r="J13" s="6">
        <v>36.03</v>
      </c>
      <c r="K13" s="6"/>
      <c r="L13" s="6"/>
      <c r="M13" s="22">
        <f>(G13*$G$4+H13*$H$4+I13*$I$4+J13*$J$4+K13*$K$4+L13*$L$4)</f>
        <v>144.97</v>
      </c>
      <c r="N13" s="22">
        <f>IF(M13&gt;0,M13*-1,-1000)</f>
        <v>-144.97</v>
      </c>
      <c r="O13" s="23">
        <f>IF(M13&gt;0,RANK(N13,N:N),0)</f>
        <v>5</v>
      </c>
    </row>
    <row r="14" spans="1:15" ht="13.5" customHeight="1">
      <c r="A14" s="42">
        <v>320</v>
      </c>
      <c r="B14" s="43" t="s">
        <v>37</v>
      </c>
      <c r="C14" s="43" t="s">
        <v>109</v>
      </c>
      <c r="D14" s="44" t="s">
        <v>119</v>
      </c>
      <c r="E14" s="44" t="s">
        <v>57</v>
      </c>
      <c r="F14" s="46" t="s">
        <v>17</v>
      </c>
      <c r="G14" s="6">
        <v>36.91</v>
      </c>
      <c r="H14" s="6">
        <v>36.11</v>
      </c>
      <c r="I14" s="6">
        <v>35.95</v>
      </c>
      <c r="J14" s="6">
        <v>36.02</v>
      </c>
      <c r="K14" s="6"/>
      <c r="L14" s="6"/>
      <c r="M14" s="22">
        <f>(G14*$G$4+H14*$H$4+I14*$I$4+J14*$J$4+K14*$K$4+L14*$L$4)</f>
        <v>144.99</v>
      </c>
      <c r="N14" s="22">
        <f>IF(M14&gt;0,M14*-1,-1000)</f>
        <v>-144.99</v>
      </c>
      <c r="O14" s="23">
        <f>IF(M14&gt;0,RANK(N14,N:N),0)</f>
        <v>6</v>
      </c>
    </row>
    <row r="15" spans="1:15" ht="13.5" customHeight="1">
      <c r="A15" s="42">
        <v>302</v>
      </c>
      <c r="B15" s="43" t="s">
        <v>37</v>
      </c>
      <c r="C15" s="43" t="s">
        <v>109</v>
      </c>
      <c r="D15" s="44" t="s">
        <v>59</v>
      </c>
      <c r="E15" s="44" t="s">
        <v>60</v>
      </c>
      <c r="F15" s="46" t="s">
        <v>24</v>
      </c>
      <c r="G15" s="6">
        <v>36.67</v>
      </c>
      <c r="H15" s="6">
        <v>36.54</v>
      </c>
      <c r="I15" s="6">
        <v>36.03</v>
      </c>
      <c r="J15" s="6">
        <v>35.81</v>
      </c>
      <c r="K15" s="6"/>
      <c r="L15" s="6"/>
      <c r="M15" s="22">
        <f>(G15*$G$4+H15*$H$4+I15*$I$4+J15*$J$4+K15*$K$4+L15*$L$4)</f>
        <v>145.05</v>
      </c>
      <c r="N15" s="22">
        <f>IF(M15&gt;0,M15*-1,-1000)</f>
        <v>-145.05</v>
      </c>
      <c r="O15" s="23">
        <f>IF(M15&gt;0,RANK(N15,N:N),0)</f>
        <v>7</v>
      </c>
    </row>
    <row r="16" spans="1:15" ht="13.5" customHeight="1">
      <c r="A16" s="42">
        <v>379</v>
      </c>
      <c r="B16" s="43" t="s">
        <v>37</v>
      </c>
      <c r="C16" s="43" t="s">
        <v>109</v>
      </c>
      <c r="D16" s="44" t="s">
        <v>39</v>
      </c>
      <c r="E16" s="44" t="s">
        <v>53</v>
      </c>
      <c r="F16" s="46" t="s">
        <v>24</v>
      </c>
      <c r="G16" s="6">
        <v>36.83</v>
      </c>
      <c r="H16" s="6">
        <v>36.44</v>
      </c>
      <c r="I16" s="6">
        <v>36.16</v>
      </c>
      <c r="J16" s="6">
        <v>35.73</v>
      </c>
      <c r="K16" s="6"/>
      <c r="L16" s="6"/>
      <c r="M16" s="22">
        <f>(G16*$G$4+H16*$H$4+I16*$I$4+J16*$J$4+K16*$K$4+L16*$L$4)</f>
        <v>145.16</v>
      </c>
      <c r="N16" s="22">
        <f>IF(M16&gt;0,M16*-1,-1000)</f>
        <v>-145.16</v>
      </c>
      <c r="O16" s="23">
        <f>IF(M16&gt;0,RANK(N16,N:N),0)</f>
        <v>8</v>
      </c>
    </row>
    <row r="17" spans="1:15" ht="13.5" customHeight="1">
      <c r="A17" s="42">
        <v>506</v>
      </c>
      <c r="B17" s="43" t="s">
        <v>110</v>
      </c>
      <c r="C17" s="43" t="s">
        <v>109</v>
      </c>
      <c r="D17" s="44" t="s">
        <v>95</v>
      </c>
      <c r="E17" s="44" t="s">
        <v>142</v>
      </c>
      <c r="F17" s="46" t="s">
        <v>128</v>
      </c>
      <c r="G17" s="6">
        <v>36.28</v>
      </c>
      <c r="H17" s="6">
        <v>36.66</v>
      </c>
      <c r="I17" s="6">
        <v>36.25</v>
      </c>
      <c r="J17" s="6">
        <v>36</v>
      </c>
      <c r="K17" s="6"/>
      <c r="L17" s="6"/>
      <c r="M17" s="22">
        <f>(G17*$G$4+H17*$H$4+I17*$I$4+J17*$J$4+K17*$K$4+L17*$L$4)</f>
        <v>145.19</v>
      </c>
      <c r="N17" s="22">
        <f>IF(M17&gt;0,M17*-1,-1000)</f>
        <v>-145.19</v>
      </c>
      <c r="O17" s="23">
        <f>IF(M17&gt;0,RANK(N17,N:N),0)</f>
        <v>9</v>
      </c>
    </row>
    <row r="18" spans="1:15" ht="13.5" customHeight="1">
      <c r="A18" s="42">
        <v>321</v>
      </c>
      <c r="B18" s="43" t="s">
        <v>37</v>
      </c>
      <c r="C18" s="43" t="s">
        <v>109</v>
      </c>
      <c r="D18" s="47" t="s">
        <v>23</v>
      </c>
      <c r="E18" s="44" t="s">
        <v>73</v>
      </c>
      <c r="F18" s="46" t="s">
        <v>125</v>
      </c>
      <c r="G18" s="6">
        <v>36.37</v>
      </c>
      <c r="H18" s="6">
        <v>36.59</v>
      </c>
      <c r="I18" s="6">
        <v>35.91</v>
      </c>
      <c r="J18" s="6">
        <v>36.35</v>
      </c>
      <c r="K18" s="6"/>
      <c r="L18" s="6"/>
      <c r="M18" s="22">
        <f>(G18*$G$4+H18*$H$4+I18*$I$4+J18*$J$4+K18*$K$4+L18*$L$4)</f>
        <v>145.22</v>
      </c>
      <c r="N18" s="22">
        <f>IF(M18&gt;0,M18*-1,-1000)</f>
        <v>-145.22</v>
      </c>
      <c r="O18" s="23">
        <f>IF(M18&gt;0,RANK(N18,N:N),0)</f>
        <v>10</v>
      </c>
    </row>
    <row r="19" spans="1:15" ht="13.5" customHeight="1">
      <c r="A19" s="42">
        <v>376</v>
      </c>
      <c r="B19" s="43" t="s">
        <v>37</v>
      </c>
      <c r="C19" s="43" t="s">
        <v>109</v>
      </c>
      <c r="D19" s="44" t="s">
        <v>42</v>
      </c>
      <c r="E19" s="44" t="s">
        <v>43</v>
      </c>
      <c r="F19" s="46" t="s">
        <v>17</v>
      </c>
      <c r="G19" s="6">
        <v>36.9</v>
      </c>
      <c r="H19" s="6">
        <v>36.16</v>
      </c>
      <c r="I19" s="6">
        <v>36.33</v>
      </c>
      <c r="J19" s="6">
        <v>35.87</v>
      </c>
      <c r="K19" s="6"/>
      <c r="L19" s="6"/>
      <c r="M19" s="22">
        <f>(G19*$G$4+H19*$H$4+I19*$I$4+J19*$J$4+K19*$K$4+L19*$L$4)</f>
        <v>145.26</v>
      </c>
      <c r="N19" s="22">
        <f>IF(M19&gt;0,M19*-1,-1000)</f>
        <v>-145.26</v>
      </c>
      <c r="O19" s="23">
        <f>IF(M19&gt;0,RANK(N19,N:N),0)</f>
        <v>11</v>
      </c>
    </row>
    <row r="20" spans="1:15" ht="13.5" customHeight="1">
      <c r="A20" s="42">
        <v>375</v>
      </c>
      <c r="B20" s="43" t="s">
        <v>37</v>
      </c>
      <c r="C20" s="43" t="s">
        <v>109</v>
      </c>
      <c r="D20" s="44" t="s">
        <v>64</v>
      </c>
      <c r="E20" s="44" t="s">
        <v>65</v>
      </c>
      <c r="F20" s="46" t="s">
        <v>130</v>
      </c>
      <c r="G20" s="6">
        <v>36.5</v>
      </c>
      <c r="H20" s="6">
        <v>36.65</v>
      </c>
      <c r="I20" s="6">
        <v>36.06</v>
      </c>
      <c r="J20" s="6">
        <v>36.07</v>
      </c>
      <c r="K20" s="6"/>
      <c r="L20" s="6"/>
      <c r="M20" s="22">
        <f>(G20*$G$4+H20*$H$4+I20*$I$4+J20*$J$4+K20*$K$4+L20*$L$4)</f>
        <v>145.28</v>
      </c>
      <c r="N20" s="22">
        <f>IF(M20&gt;0,M20*-1,-1000)</f>
        <v>-145.28</v>
      </c>
      <c r="O20" s="23">
        <f>IF(M20&gt;0,RANK(N20,N:N),0)</f>
        <v>12</v>
      </c>
    </row>
    <row r="21" spans="1:15" ht="13.5" customHeight="1">
      <c r="A21" s="42">
        <v>510</v>
      </c>
      <c r="B21" s="43" t="s">
        <v>110</v>
      </c>
      <c r="C21" s="43" t="s">
        <v>109</v>
      </c>
      <c r="D21" s="44" t="s">
        <v>95</v>
      </c>
      <c r="E21" s="44" t="s">
        <v>93</v>
      </c>
      <c r="F21" s="46" t="s">
        <v>128</v>
      </c>
      <c r="G21" s="6">
        <v>36.3</v>
      </c>
      <c r="H21" s="6">
        <v>36.7</v>
      </c>
      <c r="I21" s="6">
        <v>36.23</v>
      </c>
      <c r="J21" s="6">
        <v>36.07</v>
      </c>
      <c r="K21" s="6"/>
      <c r="L21" s="6"/>
      <c r="M21" s="22">
        <f>(G21*$G$4+H21*$H$4+I21*$I$4+J21*$J$4+K21*$K$4+L21*$L$4)</f>
        <v>145.3</v>
      </c>
      <c r="N21" s="22">
        <f>IF(M21&gt;0,M21*-1,-1000)</f>
        <v>-145.3</v>
      </c>
      <c r="O21" s="23">
        <f>IF(M21&gt;0,RANK(N21,N:N),0)</f>
        <v>13</v>
      </c>
    </row>
    <row r="22" spans="1:15" ht="13.5" customHeight="1">
      <c r="A22" s="42">
        <v>359</v>
      </c>
      <c r="B22" s="43" t="s">
        <v>37</v>
      </c>
      <c r="C22" s="43" t="s">
        <v>109</v>
      </c>
      <c r="D22" s="44" t="s">
        <v>78</v>
      </c>
      <c r="E22" s="44" t="s">
        <v>79</v>
      </c>
      <c r="F22" s="44" t="s">
        <v>17</v>
      </c>
      <c r="G22" s="6">
        <v>36.83</v>
      </c>
      <c r="H22" s="6">
        <v>36.1</v>
      </c>
      <c r="I22" s="6">
        <v>36.51</v>
      </c>
      <c r="J22" s="6">
        <v>35.86</v>
      </c>
      <c r="K22" s="6"/>
      <c r="L22" s="6"/>
      <c r="M22" s="22">
        <f>(G22*$G$4+H22*$H$4+I22*$I$4+J22*$J$4+K22*$K$4+L22*$L$4)</f>
        <v>145.3</v>
      </c>
      <c r="N22" s="22">
        <f>IF(M22&gt;0,M22*-1,-1000)</f>
        <v>-145.3</v>
      </c>
      <c r="O22" s="23">
        <f>IF(M22&gt;0,RANK(N22,N:N),0)</f>
        <v>13</v>
      </c>
    </row>
    <row r="23" spans="1:15" ht="13.5" customHeight="1">
      <c r="A23" s="42">
        <v>501</v>
      </c>
      <c r="B23" s="43" t="s">
        <v>110</v>
      </c>
      <c r="C23" s="43" t="s">
        <v>109</v>
      </c>
      <c r="D23" s="44" t="s">
        <v>79</v>
      </c>
      <c r="E23" s="44" t="s">
        <v>50</v>
      </c>
      <c r="F23" s="46" t="s">
        <v>130</v>
      </c>
      <c r="G23" s="6">
        <v>36.47</v>
      </c>
      <c r="H23" s="6">
        <v>36.62</v>
      </c>
      <c r="I23" s="6">
        <v>36.07</v>
      </c>
      <c r="J23" s="6">
        <v>36.18</v>
      </c>
      <c r="K23" s="6"/>
      <c r="L23" s="6"/>
      <c r="M23" s="22">
        <f>(G23*$G$4+H23*$H$4+I23*$I$4+J23*$J$4+K23*$K$4+L23*$L$4)</f>
        <v>145.34</v>
      </c>
      <c r="N23" s="22">
        <f>IF(M23&gt;0,M23*-1,-1000)</f>
        <v>-145.34</v>
      </c>
      <c r="O23" s="23">
        <f>IF(M23&gt;0,RANK(N23,N:N),0)</f>
        <v>15</v>
      </c>
    </row>
    <row r="24" spans="1:15" ht="13.5" customHeight="1">
      <c r="A24" s="42">
        <v>502</v>
      </c>
      <c r="B24" s="43" t="s">
        <v>110</v>
      </c>
      <c r="C24" s="43" t="s">
        <v>109</v>
      </c>
      <c r="D24" s="44" t="s">
        <v>106</v>
      </c>
      <c r="E24" s="44" t="s">
        <v>58</v>
      </c>
      <c r="F24" s="46" t="s">
        <v>125</v>
      </c>
      <c r="G24" s="6">
        <v>36.09</v>
      </c>
      <c r="H24" s="6">
        <v>37.02</v>
      </c>
      <c r="I24" s="6">
        <v>35.86</v>
      </c>
      <c r="J24" s="6">
        <v>36.38</v>
      </c>
      <c r="K24" s="6"/>
      <c r="L24" s="6"/>
      <c r="M24" s="22">
        <f>(G24*$G$4+H24*$H$4+I24*$I$4+J24*$J$4+K24*$K$4+L24*$L$4)</f>
        <v>145.35</v>
      </c>
      <c r="N24" s="22">
        <f>IF(M24&gt;0,M24*-1,-1000)</f>
        <v>-145.35</v>
      </c>
      <c r="O24" s="23">
        <f>IF(M24&gt;0,RANK(N24,N:N),0)</f>
        <v>16</v>
      </c>
    </row>
    <row r="25" spans="1:15" ht="13.5" customHeight="1">
      <c r="A25" s="42">
        <v>325</v>
      </c>
      <c r="B25" s="43" t="s">
        <v>37</v>
      </c>
      <c r="C25" s="43" t="s">
        <v>109</v>
      </c>
      <c r="D25" s="44" t="s">
        <v>90</v>
      </c>
      <c r="E25" s="44" t="s">
        <v>61</v>
      </c>
      <c r="F25" s="46" t="s">
        <v>127</v>
      </c>
      <c r="G25" s="6">
        <v>36.71</v>
      </c>
      <c r="H25" s="6">
        <v>36.17</v>
      </c>
      <c r="I25" s="6">
        <v>36.41</v>
      </c>
      <c r="J25" s="6">
        <v>36.13</v>
      </c>
      <c r="K25" s="6"/>
      <c r="L25" s="6"/>
      <c r="M25" s="22">
        <f>(G25*$G$4+H25*$H$4+I25*$I$4+J25*$J$4+K25*$K$4+L25*$L$4)</f>
        <v>145.42</v>
      </c>
      <c r="N25" s="22">
        <f>IF(M25&gt;0,M25*-1,-1000)</f>
        <v>-145.42</v>
      </c>
      <c r="O25" s="23">
        <f>IF(M25&gt;0,RANK(N25,N:N),0)</f>
        <v>17</v>
      </c>
    </row>
    <row r="26" spans="1:15" ht="13.5" customHeight="1">
      <c r="A26" s="42">
        <v>391</v>
      </c>
      <c r="B26" s="43" t="s">
        <v>37</v>
      </c>
      <c r="C26" s="43" t="s">
        <v>109</v>
      </c>
      <c r="D26" s="44" t="s">
        <v>122</v>
      </c>
      <c r="E26" s="44" t="s">
        <v>123</v>
      </c>
      <c r="F26" s="46" t="s">
        <v>125</v>
      </c>
      <c r="G26" s="6">
        <v>36.78</v>
      </c>
      <c r="H26" s="6">
        <v>36.47</v>
      </c>
      <c r="I26" s="6">
        <v>36.29</v>
      </c>
      <c r="J26" s="6">
        <v>35.9</v>
      </c>
      <c r="K26" s="6"/>
      <c r="L26" s="6"/>
      <c r="M26" s="22">
        <f>(G26*$G$4+H26*$H$4+I26*$I$4+J26*$J$4+K26*$K$4+L26*$L$4)</f>
        <v>145.44</v>
      </c>
      <c r="N26" s="22">
        <f>IF(M26&gt;0,M26*-1,-1000)</f>
        <v>-145.44</v>
      </c>
      <c r="O26" s="23">
        <f>IF(M26&gt;0,RANK(N26,N:N),0)</f>
        <v>18</v>
      </c>
    </row>
    <row r="27" spans="1:15" ht="13.5" customHeight="1">
      <c r="A27" s="42">
        <v>306</v>
      </c>
      <c r="B27" s="43" t="s">
        <v>37</v>
      </c>
      <c r="C27" s="43" t="s">
        <v>109</v>
      </c>
      <c r="D27" s="44" t="s">
        <v>22</v>
      </c>
      <c r="E27" s="44" t="s">
        <v>97</v>
      </c>
      <c r="F27" s="46" t="s">
        <v>128</v>
      </c>
      <c r="G27" s="6">
        <v>36.63</v>
      </c>
      <c r="H27" s="6">
        <v>36.83</v>
      </c>
      <c r="I27" s="6">
        <v>36.07</v>
      </c>
      <c r="J27" s="6">
        <v>35.94</v>
      </c>
      <c r="K27" s="6"/>
      <c r="L27" s="6"/>
      <c r="M27" s="22">
        <f>(G27*$G$4+H27*$H$4+I27*$I$4+J27*$J$4+K27*$K$4+L27*$L$4)</f>
        <v>145.47</v>
      </c>
      <c r="N27" s="22">
        <f>IF(M27&gt;0,M27*-1,-1000)</f>
        <v>-145.47</v>
      </c>
      <c r="O27" s="23">
        <f>IF(M27&gt;0,RANK(N27,N:N),0)</f>
        <v>19</v>
      </c>
    </row>
    <row r="28" spans="1:15" ht="13.5" customHeight="1">
      <c r="A28" s="42">
        <v>512</v>
      </c>
      <c r="B28" s="43" t="s">
        <v>110</v>
      </c>
      <c r="C28" s="43" t="s">
        <v>109</v>
      </c>
      <c r="D28" s="44" t="s">
        <v>20</v>
      </c>
      <c r="E28" s="44" t="s">
        <v>21</v>
      </c>
      <c r="F28" s="46" t="s">
        <v>17</v>
      </c>
      <c r="G28" s="6">
        <v>36.44</v>
      </c>
      <c r="H28" s="6">
        <v>36.7</v>
      </c>
      <c r="I28" s="6">
        <v>36.34</v>
      </c>
      <c r="J28" s="6">
        <v>36.02</v>
      </c>
      <c r="K28" s="6"/>
      <c r="L28" s="6"/>
      <c r="M28" s="22">
        <f>(G28*$G$4+H28*$H$4+I28*$I$4+J28*$J$4+K28*$K$4+L28*$L$4)</f>
        <v>145.5</v>
      </c>
      <c r="N28" s="22">
        <f>IF(M28&gt;0,M28*-1,-1000)</f>
        <v>-145.5</v>
      </c>
      <c r="O28" s="23">
        <f>IF(M28&gt;0,RANK(N28,N:N),0)</f>
        <v>20</v>
      </c>
    </row>
    <row r="29" spans="1:15" ht="13.5" customHeight="1">
      <c r="A29" s="42">
        <v>305</v>
      </c>
      <c r="B29" s="43" t="s">
        <v>37</v>
      </c>
      <c r="C29" s="43" t="s">
        <v>109</v>
      </c>
      <c r="D29" s="44" t="s">
        <v>62</v>
      </c>
      <c r="E29" s="44" t="s">
        <v>96</v>
      </c>
      <c r="F29" s="46" t="s">
        <v>120</v>
      </c>
      <c r="G29" s="6">
        <v>36.99</v>
      </c>
      <c r="H29" s="6">
        <v>36.45</v>
      </c>
      <c r="I29" s="6">
        <v>36.38</v>
      </c>
      <c r="J29" s="6">
        <v>35.81</v>
      </c>
      <c r="K29" s="6"/>
      <c r="L29" s="6"/>
      <c r="M29" s="22">
        <f>(G29*$G$4+H29*$H$4+I29*$I$4+J29*$J$4+K29*$K$4+L29*$L$4)</f>
        <v>145.63</v>
      </c>
      <c r="N29" s="22">
        <f>IF(M29&gt;0,M29*-1,-1000)</f>
        <v>-145.63</v>
      </c>
      <c r="O29" s="23">
        <f>IF(M29&gt;0,RANK(N29,N:N),0)</f>
        <v>21</v>
      </c>
    </row>
    <row r="30" spans="1:15" ht="13.5" customHeight="1">
      <c r="A30" s="42">
        <v>385</v>
      </c>
      <c r="B30" s="43" t="s">
        <v>37</v>
      </c>
      <c r="C30" s="43" t="s">
        <v>109</v>
      </c>
      <c r="D30" s="44" t="s">
        <v>66</v>
      </c>
      <c r="E30" s="44" t="s">
        <v>145</v>
      </c>
      <c r="F30" s="46" t="s">
        <v>24</v>
      </c>
      <c r="G30" s="6">
        <v>37.06</v>
      </c>
      <c r="H30" s="6">
        <v>36.49</v>
      </c>
      <c r="I30" s="6">
        <v>36.13</v>
      </c>
      <c r="J30" s="6">
        <v>35.99</v>
      </c>
      <c r="K30" s="6"/>
      <c r="L30" s="6"/>
      <c r="M30" s="22">
        <f>(G30*$G$4+H30*$H$4+I30*$I$4+J30*$J$4+K30*$K$4+L30*$L$4)</f>
        <v>145.67</v>
      </c>
      <c r="N30" s="22">
        <f>IF(M30&gt;0,M30*-1,-1000)</f>
        <v>-145.67</v>
      </c>
      <c r="O30" s="23">
        <f>IF(M30&gt;0,RANK(N30,N:N),0)</f>
        <v>22</v>
      </c>
    </row>
    <row r="31" spans="1:15" ht="13.5" customHeight="1">
      <c r="A31" s="42">
        <v>344</v>
      </c>
      <c r="B31" s="43" t="s">
        <v>37</v>
      </c>
      <c r="C31" s="43" t="s">
        <v>109</v>
      </c>
      <c r="D31" s="44" t="s">
        <v>87</v>
      </c>
      <c r="E31" s="44" t="s">
        <v>84</v>
      </c>
      <c r="F31" s="44" t="s">
        <v>72</v>
      </c>
      <c r="G31" s="6">
        <v>36.6</v>
      </c>
      <c r="H31" s="6">
        <v>36.4</v>
      </c>
      <c r="I31" s="6">
        <v>36.26</v>
      </c>
      <c r="J31" s="6">
        <v>36.44</v>
      </c>
      <c r="K31" s="6"/>
      <c r="L31" s="6"/>
      <c r="M31" s="22">
        <f>(G31*$G$4+H31*$H$4+I31*$I$4+J31*$J$4+K31*$K$4+L31*$L$4)</f>
        <v>145.7</v>
      </c>
      <c r="N31" s="22">
        <f>IF(M31&gt;0,M31*-1,-1000)</f>
        <v>-145.7</v>
      </c>
      <c r="O31" s="23">
        <f>IF(M31&gt;0,RANK(N31,N:N),0)</f>
        <v>23</v>
      </c>
    </row>
    <row r="32" spans="1:15" ht="13.5" customHeight="1">
      <c r="A32" s="42">
        <v>504</v>
      </c>
      <c r="B32" s="43" t="s">
        <v>110</v>
      </c>
      <c r="C32" s="43" t="s">
        <v>109</v>
      </c>
      <c r="D32" s="44" t="s">
        <v>26</v>
      </c>
      <c r="E32" s="44" t="s">
        <v>104</v>
      </c>
      <c r="F32" s="46" t="s">
        <v>128</v>
      </c>
      <c r="G32" s="6">
        <v>36.51</v>
      </c>
      <c r="H32" s="6">
        <v>36.77</v>
      </c>
      <c r="I32" s="6">
        <v>36.33</v>
      </c>
      <c r="J32" s="6">
        <v>36.21</v>
      </c>
      <c r="K32" s="6"/>
      <c r="L32" s="6"/>
      <c r="M32" s="22">
        <f>(G32*$G$4+H32*$H$4+I32*$I$4+J32*$J$4+K32*$K$4+L32*$L$4)</f>
        <v>145.82</v>
      </c>
      <c r="N32" s="22">
        <f>IF(M32&gt;0,M32*-1,-1000)</f>
        <v>-145.82</v>
      </c>
      <c r="O32" s="23">
        <f>IF(M32&gt;0,RANK(N32,N:N),0)</f>
        <v>24</v>
      </c>
    </row>
    <row r="33" spans="1:15" ht="13.5" customHeight="1">
      <c r="A33" s="42">
        <v>333</v>
      </c>
      <c r="B33" s="43" t="s">
        <v>37</v>
      </c>
      <c r="C33" s="43" t="s">
        <v>109</v>
      </c>
      <c r="D33" s="44" t="s">
        <v>150</v>
      </c>
      <c r="E33" s="44" t="s">
        <v>61</v>
      </c>
      <c r="F33" s="46" t="s">
        <v>151</v>
      </c>
      <c r="G33" s="6">
        <v>36.88</v>
      </c>
      <c r="H33" s="6">
        <v>36.09</v>
      </c>
      <c r="I33" s="6">
        <v>36.69</v>
      </c>
      <c r="J33" s="6">
        <v>36.19</v>
      </c>
      <c r="K33" s="6"/>
      <c r="L33" s="6"/>
      <c r="M33" s="22">
        <f>(G33*$G$4+H33*$H$4+I33*$I$4+J33*$J$4+K33*$K$4+L33*$L$4)</f>
        <v>145.85</v>
      </c>
      <c r="N33" s="22">
        <f>IF(M33&gt;0,M33*-1,-1000)</f>
        <v>-145.85</v>
      </c>
      <c r="O33" s="23">
        <f>IF(M33&gt;0,RANK(N33,N:N),0)</f>
        <v>25</v>
      </c>
    </row>
    <row r="34" spans="1:15" ht="13.5" customHeight="1">
      <c r="A34" s="24">
        <v>514</v>
      </c>
      <c r="B34" s="26" t="s">
        <v>110</v>
      </c>
      <c r="C34" s="26" t="s">
        <v>109</v>
      </c>
      <c r="D34" s="21" t="s">
        <v>18</v>
      </c>
      <c r="E34" s="21" t="s">
        <v>41</v>
      </c>
      <c r="F34" s="20" t="s">
        <v>17</v>
      </c>
      <c r="G34" s="6">
        <v>36.46</v>
      </c>
      <c r="H34" s="6">
        <v>36.79</v>
      </c>
      <c r="I34" s="6">
        <v>36.41</v>
      </c>
      <c r="J34" s="6">
        <v>36.32</v>
      </c>
      <c r="K34" s="6"/>
      <c r="L34" s="6"/>
      <c r="M34" s="22">
        <f>(G34*$G$4+H34*$H$4+I34*$I$4+J34*$J$4+K34*$K$4+L34*$L$4)</f>
        <v>145.98</v>
      </c>
      <c r="N34" s="22">
        <f>IF(M34&gt;0,M34*-1,-1000)</f>
        <v>-145.98</v>
      </c>
      <c r="O34" s="23">
        <f>IF(M34&gt;0,RANK(N34,N:N),0)</f>
        <v>26</v>
      </c>
    </row>
    <row r="35" spans="1:15" ht="13.5" customHeight="1">
      <c r="A35" s="42">
        <v>378</v>
      </c>
      <c r="B35" s="43" t="s">
        <v>37</v>
      </c>
      <c r="C35" s="43" t="s">
        <v>109</v>
      </c>
      <c r="D35" s="44" t="s">
        <v>67</v>
      </c>
      <c r="E35" s="44" t="s">
        <v>68</v>
      </c>
      <c r="F35" s="46" t="s">
        <v>127</v>
      </c>
      <c r="G35" s="6">
        <v>36.67</v>
      </c>
      <c r="H35" s="6">
        <v>36.78</v>
      </c>
      <c r="I35" s="6">
        <v>36.15</v>
      </c>
      <c r="J35" s="6">
        <v>36.43</v>
      </c>
      <c r="K35" s="6"/>
      <c r="L35" s="6"/>
      <c r="M35" s="22">
        <f>(G35*$G$4+H35*$H$4+I35*$I$4+J35*$J$4+K35*$K$4+L35*$L$4)</f>
        <v>146.03</v>
      </c>
      <c r="N35" s="22">
        <f>IF(M35&gt;0,M35*-1,-1000)</f>
        <v>-146.03</v>
      </c>
      <c r="O35" s="23">
        <f>IF(M35&gt;0,RANK(N35,N:N),0)</f>
        <v>27</v>
      </c>
    </row>
    <row r="36" spans="1:15" ht="13.5" customHeight="1">
      <c r="A36" s="42">
        <v>505</v>
      </c>
      <c r="B36" s="43" t="s">
        <v>110</v>
      </c>
      <c r="C36" s="43" t="s">
        <v>109</v>
      </c>
      <c r="D36" s="44" t="s">
        <v>62</v>
      </c>
      <c r="E36" s="44" t="s">
        <v>107</v>
      </c>
      <c r="F36" s="46" t="s">
        <v>120</v>
      </c>
      <c r="G36" s="6">
        <v>36.11</v>
      </c>
      <c r="H36" s="6">
        <v>37.19</v>
      </c>
      <c r="I36" s="6">
        <v>36.07</v>
      </c>
      <c r="J36" s="6">
        <v>36.72</v>
      </c>
      <c r="K36" s="6"/>
      <c r="L36" s="6"/>
      <c r="M36" s="22">
        <f>(G36*$G$4+H36*$H$4+I36*$I$4+J36*$J$4+K36*$K$4+L36*$L$4)</f>
        <v>146.09</v>
      </c>
      <c r="N36" s="22">
        <f>IF(M36&gt;0,M36*-1,-1000)</f>
        <v>-146.09</v>
      </c>
      <c r="O36" s="23">
        <f>IF(M36&gt;0,RANK(N36,N:N),0)</f>
        <v>28</v>
      </c>
    </row>
    <row r="37" spans="1:15" ht="13.5" customHeight="1">
      <c r="A37" s="42">
        <v>348</v>
      </c>
      <c r="B37" s="43" t="s">
        <v>37</v>
      </c>
      <c r="C37" s="43" t="s">
        <v>109</v>
      </c>
      <c r="D37" s="44" t="s">
        <v>87</v>
      </c>
      <c r="E37" s="44" t="s">
        <v>89</v>
      </c>
      <c r="F37" s="44" t="s">
        <v>72</v>
      </c>
      <c r="G37" s="6">
        <v>36.77</v>
      </c>
      <c r="H37" s="6">
        <v>36.51</v>
      </c>
      <c r="I37" s="6">
        <v>36.49</v>
      </c>
      <c r="J37" s="6">
        <v>36.44</v>
      </c>
      <c r="K37" s="6"/>
      <c r="L37" s="6"/>
      <c r="M37" s="22">
        <f>(G37*$G$4+H37*$H$4+I37*$I$4+J37*$J$4+K37*$K$4+L37*$L$4)</f>
        <v>146.21</v>
      </c>
      <c r="N37" s="22">
        <f>IF(M37&gt;0,M37*-1,-1000)</f>
        <v>-146.21</v>
      </c>
      <c r="O37" s="23">
        <f>IF(M37&gt;0,RANK(N37,N:N),0)</f>
        <v>29</v>
      </c>
    </row>
    <row r="38" spans="1:15" ht="13.5" customHeight="1">
      <c r="A38" s="42">
        <v>311</v>
      </c>
      <c r="B38" s="43" t="s">
        <v>37</v>
      </c>
      <c r="C38" s="43" t="s">
        <v>109</v>
      </c>
      <c r="D38" s="44" t="s">
        <v>153</v>
      </c>
      <c r="E38" s="44" t="s">
        <v>152</v>
      </c>
      <c r="F38" s="46" t="s">
        <v>125</v>
      </c>
      <c r="G38" s="6">
        <v>36.98</v>
      </c>
      <c r="H38" s="6">
        <v>36.7</v>
      </c>
      <c r="I38" s="6">
        <v>36.39</v>
      </c>
      <c r="J38" s="6">
        <v>36.19</v>
      </c>
      <c r="K38" s="6"/>
      <c r="L38" s="6"/>
      <c r="M38" s="22">
        <f>(G38*$G$4+H38*$H$4+I38*$I$4+J38*$J$4+K38*$K$4+L38*$L$4)</f>
        <v>146.26</v>
      </c>
      <c r="N38" s="22">
        <f>IF(M38&gt;0,M38*-1,-1000)</f>
        <v>-146.26</v>
      </c>
      <c r="O38" s="23">
        <f>IF(M38&gt;0,RANK(N38,N:N),0)</f>
        <v>30</v>
      </c>
    </row>
    <row r="39" spans="1:15" ht="13.5" customHeight="1">
      <c r="A39" s="42">
        <v>331</v>
      </c>
      <c r="B39" s="43" t="s">
        <v>37</v>
      </c>
      <c r="C39" s="43" t="s">
        <v>109</v>
      </c>
      <c r="D39" s="44" t="s">
        <v>88</v>
      </c>
      <c r="E39" s="44" t="s">
        <v>124</v>
      </c>
      <c r="F39" s="46" t="s">
        <v>121</v>
      </c>
      <c r="G39" s="6">
        <v>36.72</v>
      </c>
      <c r="H39" s="6">
        <v>36.66</v>
      </c>
      <c r="I39" s="6">
        <v>36.41</v>
      </c>
      <c r="J39" s="6">
        <v>36.51</v>
      </c>
      <c r="K39" s="6"/>
      <c r="L39" s="6"/>
      <c r="M39" s="22">
        <f>(G39*$G$4+H39*$H$4+I39*$I$4+J39*$J$4+K39*$K$4+L39*$L$4)</f>
        <v>146.3</v>
      </c>
      <c r="N39" s="22">
        <f>IF(M39&gt;0,M39*-1,-1000)</f>
        <v>-146.3</v>
      </c>
      <c r="O39" s="23">
        <f>IF(M39&gt;0,RANK(N39,N:N),0)</f>
        <v>31</v>
      </c>
    </row>
    <row r="40" spans="1:15" ht="13.5" customHeight="1">
      <c r="A40" s="42">
        <v>328</v>
      </c>
      <c r="B40" s="43" t="s">
        <v>37</v>
      </c>
      <c r="C40" s="43" t="s">
        <v>109</v>
      </c>
      <c r="D40" s="44" t="s">
        <v>102</v>
      </c>
      <c r="E40" s="44" t="s">
        <v>103</v>
      </c>
      <c r="F40" s="46" t="s">
        <v>127</v>
      </c>
      <c r="G40" s="6">
        <v>37.06</v>
      </c>
      <c r="H40" s="6">
        <v>36.31</v>
      </c>
      <c r="I40" s="6">
        <v>36.78</v>
      </c>
      <c r="J40" s="6">
        <v>36.29</v>
      </c>
      <c r="K40" s="6"/>
      <c r="L40" s="6"/>
      <c r="M40" s="22">
        <f>(G40*$G$4+H40*$H$4+I40*$I$4+J40*$J$4+K40*$K$4+L40*$L$4)</f>
        <v>146.44</v>
      </c>
      <c r="N40" s="22">
        <f>IF(M40&gt;0,M40*-1,-1000)</f>
        <v>-146.44</v>
      </c>
      <c r="O40" s="23">
        <f>IF(M40&gt;0,RANK(N40,N:N),0)</f>
        <v>32</v>
      </c>
    </row>
    <row r="41" spans="1:15" ht="13.5" customHeight="1">
      <c r="A41" s="42">
        <v>513</v>
      </c>
      <c r="B41" s="43" t="s">
        <v>110</v>
      </c>
      <c r="C41" s="43" t="s">
        <v>109</v>
      </c>
      <c r="D41" s="44" t="s">
        <v>138</v>
      </c>
      <c r="E41" s="44" t="s">
        <v>143</v>
      </c>
      <c r="F41" s="46" t="s">
        <v>128</v>
      </c>
      <c r="G41" s="6">
        <v>36.32</v>
      </c>
      <c r="H41" s="6">
        <v>37.3</v>
      </c>
      <c r="I41" s="6">
        <v>36.14</v>
      </c>
      <c r="J41" s="6">
        <v>36.69</v>
      </c>
      <c r="K41" s="6"/>
      <c r="L41" s="6"/>
      <c r="M41" s="22">
        <f>(G41*$G$4+H41*$H$4+I41*$I$4+J41*$J$4+K41*$K$4+L41*$L$4)</f>
        <v>146.45</v>
      </c>
      <c r="N41" s="22">
        <f>IF(M41&gt;0,M41*-1,-1000)</f>
        <v>-146.45</v>
      </c>
      <c r="O41" s="23">
        <f>IF(M41&gt;0,RANK(N41,N:N),0)</f>
        <v>33</v>
      </c>
    </row>
    <row r="42" spans="1:15" ht="13.5" customHeight="1">
      <c r="A42" s="42">
        <v>390</v>
      </c>
      <c r="B42" s="43" t="s">
        <v>37</v>
      </c>
      <c r="C42" s="43" t="s">
        <v>109</v>
      </c>
      <c r="D42" s="44" t="s">
        <v>66</v>
      </c>
      <c r="E42" s="44" t="s">
        <v>30</v>
      </c>
      <c r="F42" s="46" t="s">
        <v>24</v>
      </c>
      <c r="G42" s="6">
        <v>36.72</v>
      </c>
      <c r="H42" s="6">
        <v>37.03</v>
      </c>
      <c r="I42" s="6">
        <v>36.12</v>
      </c>
      <c r="J42" s="6">
        <v>36.58</v>
      </c>
      <c r="K42" s="6"/>
      <c r="L42" s="6"/>
      <c r="M42" s="22">
        <f>(G42*$G$4+H42*$H$4+I42*$I$4+J42*$J$4+K42*$K$4+L42*$L$4)</f>
        <v>146.45</v>
      </c>
      <c r="N42" s="22">
        <f>IF(M42&gt;0,M42*-1,-1000)</f>
        <v>-146.45</v>
      </c>
      <c r="O42" s="23">
        <f>IF(M42&gt;0,RANK(N42,N:N),0)</f>
        <v>33</v>
      </c>
    </row>
    <row r="43" spans="1:15" ht="13.5" customHeight="1">
      <c r="A43" s="42">
        <v>336</v>
      </c>
      <c r="B43" s="43" t="s">
        <v>37</v>
      </c>
      <c r="C43" s="43" t="s">
        <v>109</v>
      </c>
      <c r="D43" s="44" t="s">
        <v>86</v>
      </c>
      <c r="E43" s="44" t="s">
        <v>40</v>
      </c>
      <c r="F43" s="46" t="s">
        <v>121</v>
      </c>
      <c r="G43" s="6">
        <v>36.6</v>
      </c>
      <c r="H43" s="6">
        <v>36.59</v>
      </c>
      <c r="I43" s="6">
        <v>36.53</v>
      </c>
      <c r="J43" s="6">
        <v>36.77</v>
      </c>
      <c r="K43" s="6"/>
      <c r="L43" s="6"/>
      <c r="M43" s="22">
        <f>(G43*$G$4+H43*$H$4+I43*$I$4+J43*$J$4+K43*$K$4+L43*$L$4)</f>
        <v>146.49</v>
      </c>
      <c r="N43" s="22">
        <f>IF(M43&gt;0,M43*-1,-1000)</f>
        <v>-146.49</v>
      </c>
      <c r="O43" s="23">
        <f>IF(M43&gt;0,RANK(N43,N:N),0)</f>
        <v>35</v>
      </c>
    </row>
    <row r="44" spans="1:15" ht="13.5" customHeight="1">
      <c r="A44" s="42">
        <v>314</v>
      </c>
      <c r="B44" s="43" t="s">
        <v>37</v>
      </c>
      <c r="C44" s="43" t="s">
        <v>109</v>
      </c>
      <c r="D44" s="44" t="s">
        <v>50</v>
      </c>
      <c r="E44" s="44" t="s">
        <v>76</v>
      </c>
      <c r="F44" s="46" t="s">
        <v>130</v>
      </c>
      <c r="G44" s="6">
        <v>36.7</v>
      </c>
      <c r="H44" s="6">
        <v>36.91</v>
      </c>
      <c r="I44" s="6">
        <v>36.32</v>
      </c>
      <c r="J44" s="6">
        <v>36.58</v>
      </c>
      <c r="K44" s="6"/>
      <c r="L44" s="6"/>
      <c r="M44" s="22">
        <f>(G44*$G$4+H44*$H$4+I44*$I$4+J44*$J$4+K44*$K$4+L44*$L$4)</f>
        <v>146.51</v>
      </c>
      <c r="N44" s="22">
        <f>IF(M44&gt;0,M44*-1,-1000)</f>
        <v>-146.51</v>
      </c>
      <c r="O44" s="23">
        <f>IF(M44&gt;0,RANK(N44,N:N),0)</f>
        <v>36</v>
      </c>
    </row>
    <row r="45" spans="1:15" ht="13.5" customHeight="1">
      <c r="A45" s="42">
        <v>371</v>
      </c>
      <c r="B45" s="43" t="s">
        <v>37</v>
      </c>
      <c r="C45" s="43" t="s">
        <v>109</v>
      </c>
      <c r="D45" s="44" t="s">
        <v>80</v>
      </c>
      <c r="E45" s="44" t="s">
        <v>126</v>
      </c>
      <c r="F45" s="44" t="s">
        <v>31</v>
      </c>
      <c r="G45" s="6">
        <v>37.24</v>
      </c>
      <c r="H45" s="6">
        <v>36.5</v>
      </c>
      <c r="I45" s="6">
        <v>36.8</v>
      </c>
      <c r="J45" s="6">
        <v>36.08</v>
      </c>
      <c r="K45" s="6"/>
      <c r="L45" s="6"/>
      <c r="M45" s="22">
        <f>(G45*$G$4+H45*$H$4+I45*$I$4+J45*$J$4+K45*$K$4+L45*$L$4)</f>
        <v>146.62</v>
      </c>
      <c r="N45" s="22">
        <f>IF(M45&gt;0,M45*-1,-1000)</f>
        <v>-146.62</v>
      </c>
      <c r="O45" s="23">
        <f>IF(M45&gt;0,RANK(N45,N:N),0)</f>
        <v>37</v>
      </c>
    </row>
    <row r="46" spans="1:15" ht="13.5" customHeight="1">
      <c r="A46" s="42">
        <v>309</v>
      </c>
      <c r="B46" s="43" t="s">
        <v>37</v>
      </c>
      <c r="C46" s="43" t="s">
        <v>109</v>
      </c>
      <c r="D46" s="44" t="s">
        <v>74</v>
      </c>
      <c r="E46" s="44" t="s">
        <v>75</v>
      </c>
      <c r="F46" s="46" t="s">
        <v>127</v>
      </c>
      <c r="G46" s="6">
        <v>37.14</v>
      </c>
      <c r="H46" s="6">
        <v>36.86</v>
      </c>
      <c r="I46" s="6">
        <v>36.42</v>
      </c>
      <c r="J46" s="6">
        <v>36.26</v>
      </c>
      <c r="K46" s="6"/>
      <c r="L46" s="6"/>
      <c r="M46" s="22">
        <f>(G46*$G$4+H46*$H$4+I46*$I$4+J46*$J$4+K46*$K$4+L46*$L$4)</f>
        <v>146.68</v>
      </c>
      <c r="N46" s="22">
        <f>IF(M46&gt;0,M46*-1,-1000)</f>
        <v>-146.68</v>
      </c>
      <c r="O46" s="23">
        <f>IF(M46&gt;0,RANK(N46,N:N),0)</f>
        <v>38</v>
      </c>
    </row>
    <row r="47" spans="1:15" ht="12.75">
      <c r="A47" s="42">
        <v>384</v>
      </c>
      <c r="B47" s="43" t="s">
        <v>37</v>
      </c>
      <c r="C47" s="43" t="s">
        <v>109</v>
      </c>
      <c r="D47" s="44" t="s">
        <v>70</v>
      </c>
      <c r="E47" s="44" t="s">
        <v>71</v>
      </c>
      <c r="F47" s="46" t="s">
        <v>116</v>
      </c>
      <c r="G47" s="6">
        <v>36.92</v>
      </c>
      <c r="H47" s="6">
        <v>37.17</v>
      </c>
      <c r="I47" s="6">
        <v>36.17</v>
      </c>
      <c r="J47" s="6">
        <v>36.48</v>
      </c>
      <c r="K47" s="6"/>
      <c r="L47" s="6"/>
      <c r="M47" s="22">
        <f>(G47*$G$4+H47*$H$4+I47*$I$4+J47*$J$4+K47*$K$4+L47*$L$4)</f>
        <v>146.74</v>
      </c>
      <c r="N47" s="22">
        <f>IF(M47&gt;0,M47*-1,-1000)</f>
        <v>-146.74</v>
      </c>
      <c r="O47" s="23">
        <f>IF(M47&gt;0,RANK(N47,N:N),0)</f>
        <v>39</v>
      </c>
    </row>
    <row r="48" spans="1:15" ht="12.75">
      <c r="A48" s="42">
        <v>347</v>
      </c>
      <c r="B48" s="43" t="s">
        <v>37</v>
      </c>
      <c r="C48" s="43" t="s">
        <v>109</v>
      </c>
      <c r="D48" s="44" t="s">
        <v>100</v>
      </c>
      <c r="E48" s="44" t="s">
        <v>83</v>
      </c>
      <c r="F48" s="44" t="s">
        <v>121</v>
      </c>
      <c r="G48" s="6">
        <v>37.27</v>
      </c>
      <c r="H48" s="6">
        <v>36.34</v>
      </c>
      <c r="I48" s="6">
        <v>37.05</v>
      </c>
      <c r="J48" s="6">
        <v>36.13</v>
      </c>
      <c r="K48" s="6"/>
      <c r="L48" s="6"/>
      <c r="M48" s="22">
        <f>(G48*$G$4+H48*$H$4+I48*$I$4+J48*$J$4+K48*$K$4+L48*$L$4)</f>
        <v>146.79</v>
      </c>
      <c r="N48" s="22">
        <f>IF(M48&gt;0,M48*-1,-1000)</f>
        <v>-146.79</v>
      </c>
      <c r="O48" s="23">
        <f>IF(M48&gt;0,RANK(N48,N:N),0)</f>
        <v>40</v>
      </c>
    </row>
    <row r="49" spans="1:15" ht="12.75">
      <c r="A49" s="42">
        <v>326</v>
      </c>
      <c r="B49" s="43" t="s">
        <v>37</v>
      </c>
      <c r="C49" s="43" t="s">
        <v>109</v>
      </c>
      <c r="D49" s="44" t="s">
        <v>99</v>
      </c>
      <c r="E49" s="44" t="s">
        <v>76</v>
      </c>
      <c r="F49" s="46" t="s">
        <v>17</v>
      </c>
      <c r="G49" s="6">
        <v>36.78</v>
      </c>
      <c r="H49" s="6">
        <v>36.82</v>
      </c>
      <c r="I49" s="6">
        <v>36.49</v>
      </c>
      <c r="J49" s="6">
        <v>36.74</v>
      </c>
      <c r="K49" s="6"/>
      <c r="L49" s="6"/>
      <c r="M49" s="22">
        <f>(G49*$G$4+H49*$H$4+I49*$I$4+J49*$J$4+K49*$K$4+L49*$L$4)</f>
        <v>146.83</v>
      </c>
      <c r="N49" s="22">
        <f>IF(M49&gt;0,M49*-1,-1000)</f>
        <v>-146.83</v>
      </c>
      <c r="O49" s="23">
        <f>IF(M49&gt;0,RANK(N49,N:N),0)</f>
        <v>41</v>
      </c>
    </row>
    <row r="50" spans="1:15" ht="12.75">
      <c r="A50" s="42">
        <v>313</v>
      </c>
      <c r="B50" s="43" t="s">
        <v>37</v>
      </c>
      <c r="C50" s="43" t="s">
        <v>109</v>
      </c>
      <c r="D50" s="44" t="s">
        <v>48</v>
      </c>
      <c r="E50" s="44" t="s">
        <v>101</v>
      </c>
      <c r="F50" s="46" t="s">
        <v>127</v>
      </c>
      <c r="G50" s="6">
        <v>37.12</v>
      </c>
      <c r="H50" s="6">
        <v>36.65</v>
      </c>
      <c r="I50" s="6">
        <v>36.58</v>
      </c>
      <c r="J50" s="6">
        <v>36.52</v>
      </c>
      <c r="K50" s="6"/>
      <c r="L50" s="6"/>
      <c r="M50" s="22">
        <f>(G50*$G$4+H50*$H$4+I50*$I$4+J50*$J$4+K50*$K$4+L50*$L$4)</f>
        <v>146.87</v>
      </c>
      <c r="N50" s="22">
        <f>IF(M50&gt;0,M50*-1,-1000)</f>
        <v>-146.87</v>
      </c>
      <c r="O50" s="23">
        <f>IF(M50&gt;0,RANK(N50,N:N),0)</f>
        <v>42</v>
      </c>
    </row>
    <row r="51" spans="1:15" ht="12.75">
      <c r="A51" s="42">
        <v>338</v>
      </c>
      <c r="B51" s="43" t="s">
        <v>37</v>
      </c>
      <c r="C51" s="43" t="s">
        <v>109</v>
      </c>
      <c r="D51" s="44" t="s">
        <v>105</v>
      </c>
      <c r="E51" s="44" t="s">
        <v>63</v>
      </c>
      <c r="F51" s="46" t="s">
        <v>116</v>
      </c>
      <c r="G51" s="6">
        <v>37.14</v>
      </c>
      <c r="H51" s="6">
        <v>36.51</v>
      </c>
      <c r="I51" s="6">
        <v>36.84</v>
      </c>
      <c r="J51" s="6">
        <v>36.4</v>
      </c>
      <c r="K51" s="6"/>
      <c r="L51" s="6"/>
      <c r="M51" s="22">
        <f>(G51*$G$4+H51*$H$4+I51*$I$4+J51*$J$4+K51*$K$4+L51*$L$4)</f>
        <v>146.89</v>
      </c>
      <c r="N51" s="22">
        <f>IF(M51&gt;0,M51*-1,-1000)</f>
        <v>-146.89</v>
      </c>
      <c r="O51" s="23">
        <f>IF(M51&gt;0,RANK(N51,N:N),0)</f>
        <v>43</v>
      </c>
    </row>
    <row r="52" spans="1:15" ht="12.75">
      <c r="A52" s="42">
        <v>393</v>
      </c>
      <c r="B52" s="43" t="s">
        <v>37</v>
      </c>
      <c r="C52" s="43" t="s">
        <v>109</v>
      </c>
      <c r="D52" s="44" t="s">
        <v>117</v>
      </c>
      <c r="E52" s="44" t="s">
        <v>47</v>
      </c>
      <c r="F52" s="46" t="s">
        <v>116</v>
      </c>
      <c r="G52" s="6">
        <v>37.58</v>
      </c>
      <c r="H52" s="6">
        <v>37.86</v>
      </c>
      <c r="I52" s="6">
        <v>36.86</v>
      </c>
      <c r="J52" s="6">
        <v>36.92</v>
      </c>
      <c r="K52" s="6"/>
      <c r="L52" s="6"/>
      <c r="M52" s="22">
        <f>(G52*$G$4+H52*$H$4+I52*$I$4+J52*$J$4+K52*$K$4+L52*$L$4)</f>
        <v>149.22</v>
      </c>
      <c r="N52" s="22">
        <f>IF(M52&gt;0,M52*-1,-1000)</f>
        <v>-149.22</v>
      </c>
      <c r="O52" s="23">
        <f>IF(M52&gt;0,RANK(N52,N:N),0)</f>
        <v>44</v>
      </c>
    </row>
    <row r="53" spans="1:15" ht="12.75">
      <c r="A53" s="42">
        <v>405</v>
      </c>
      <c r="B53" s="43" t="s">
        <v>37</v>
      </c>
      <c r="C53" s="43" t="s">
        <v>109</v>
      </c>
      <c r="D53" s="44" t="s">
        <v>157</v>
      </c>
      <c r="E53" s="44" t="s">
        <v>25</v>
      </c>
      <c r="F53" s="46" t="s">
        <v>116</v>
      </c>
      <c r="G53" s="6">
        <v>38.62</v>
      </c>
      <c r="H53" s="6">
        <v>38.86</v>
      </c>
      <c r="I53" s="6">
        <v>38.26</v>
      </c>
      <c r="J53" s="6">
        <v>37.83</v>
      </c>
      <c r="K53" s="6"/>
      <c r="L53" s="6"/>
      <c r="M53" s="22">
        <f>(G53*$G$4+H53*$H$4+I53*$I$4+J53*$J$4+K53*$K$4+L53*$L$4)</f>
        <v>153.57</v>
      </c>
      <c r="N53" s="22">
        <f>IF(M53&gt;0,M53*-1,-1000)</f>
        <v>-153.57</v>
      </c>
      <c r="O53" s="23">
        <f>IF(M53&gt;0,RANK(N53,N:N),0)</f>
        <v>45</v>
      </c>
    </row>
    <row r="54" spans="1:15" ht="12.75">
      <c r="A54" s="42">
        <v>404</v>
      </c>
      <c r="B54" s="43" t="s">
        <v>37</v>
      </c>
      <c r="C54" s="43" t="s">
        <v>109</v>
      </c>
      <c r="D54" s="44" t="s">
        <v>154</v>
      </c>
      <c r="E54" s="44" t="s">
        <v>156</v>
      </c>
      <c r="F54" s="46" t="s">
        <v>116</v>
      </c>
      <c r="G54" s="6">
        <v>51.31</v>
      </c>
      <c r="H54" s="6">
        <v>38.57</v>
      </c>
      <c r="I54" s="6">
        <v>38.86</v>
      </c>
      <c r="J54" s="6">
        <v>37.88</v>
      </c>
      <c r="K54" s="6"/>
      <c r="L54" s="6"/>
      <c r="M54" s="22">
        <f>(G54*$G$4+H54*$H$4+I54*$I$4+J54*$J$4+K54*$K$4+L54*$L$4)</f>
        <v>166.62</v>
      </c>
      <c r="N54" s="22">
        <f>IF(M54&gt;0,M54*-1,-1000)</f>
        <v>-166.62</v>
      </c>
      <c r="O54" s="23">
        <f>IF(M54&gt;0,RANK(N54,N:N),0)</f>
        <v>46</v>
      </c>
    </row>
  </sheetData>
  <autoFilter ref="A8:P46"/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Tenambergen</dc:creator>
  <cp:keywords/>
  <dc:description/>
  <cp:lastModifiedBy>Walter Rosenkranz</cp:lastModifiedBy>
  <cp:lastPrinted>2004-06-20T13:31:06Z</cp:lastPrinted>
  <dcterms:created xsi:type="dcterms:W3CDTF">1999-05-31T05:06:41Z</dcterms:created>
  <dcterms:modified xsi:type="dcterms:W3CDTF">2004-06-21T16:44:31Z</dcterms:modified>
  <cp:category/>
  <cp:version/>
  <cp:contentType/>
  <cp:contentStatus/>
</cp:coreProperties>
</file>