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activeTab="0"/>
  </bookViews>
  <sheets>
    <sheet name="NRW-Junior" sheetId="1" r:id="rId1"/>
    <sheet name="NRW-Senior" sheetId="2" r:id="rId2"/>
    <sheet name="NRW-Elite" sheetId="3" r:id="rId3"/>
  </sheets>
  <externalReferences>
    <externalReference r:id="rId6"/>
  </externalReferences>
  <definedNames>
    <definedName name="_xlnm._FilterDatabase" localSheetId="2" hidden="1">'NRW-Elite'!$A$8:$P$16</definedName>
    <definedName name="_xlnm._FilterDatabase" localSheetId="0" hidden="1">'NRW-Junior'!$A$8:$P$34</definedName>
    <definedName name="_xlnm._FilterDatabase" localSheetId="1" hidden="1">'NRW-Senior'!$A$8:$P$50</definedName>
  </definedNames>
  <calcPr fullCalcOnLoad="1"/>
</workbook>
</file>

<file path=xl/sharedStrings.xml><?xml version="1.0" encoding="utf-8"?>
<sst xmlns="http://schemas.openxmlformats.org/spreadsheetml/2006/main" count="440" uniqueCount="158">
  <si>
    <t>Start
Nummer</t>
  </si>
  <si>
    <t>Name</t>
  </si>
  <si>
    <t>Vorname</t>
  </si>
  <si>
    <t>Verein</t>
  </si>
  <si>
    <t>J</t>
  </si>
  <si>
    <t>j</t>
  </si>
  <si>
    <t>Förster</t>
  </si>
  <si>
    <t>Hannah</t>
  </si>
  <si>
    <t>Simmerath</t>
  </si>
  <si>
    <t>Sarah</t>
  </si>
  <si>
    <t>Kerpen</t>
  </si>
  <si>
    <t>Osterbrink</t>
  </si>
  <si>
    <t>Pia Anna</t>
  </si>
  <si>
    <t>Mettingen</t>
  </si>
  <si>
    <t>Gößling</t>
  </si>
  <si>
    <t>Jannik</t>
  </si>
  <si>
    <t>Leismann</t>
  </si>
  <si>
    <t>Dominik</t>
  </si>
  <si>
    <t>Kuhl</t>
  </si>
  <si>
    <t>Patricia</t>
  </si>
  <si>
    <t>Friedrichsfeld</t>
  </si>
  <si>
    <t>Kim</t>
  </si>
  <si>
    <t>van Loo</t>
  </si>
  <si>
    <t>Julian</t>
  </si>
  <si>
    <t>Ricker</t>
  </si>
  <si>
    <t>Oliver</t>
  </si>
  <si>
    <t>Havixbeck</t>
  </si>
  <si>
    <t>Vogel</t>
  </si>
  <si>
    <t>Mirko</t>
  </si>
  <si>
    <t>Zwenger</t>
  </si>
  <si>
    <t>Fabio</t>
  </si>
  <si>
    <t>Lange</t>
  </si>
  <si>
    <t>Florian</t>
  </si>
  <si>
    <t>Stagge</t>
  </si>
  <si>
    <t>Marius</t>
  </si>
  <si>
    <t>Rheine</t>
  </si>
  <si>
    <t>Müller</t>
  </si>
  <si>
    <t>Kelch</t>
  </si>
  <si>
    <t>Bergkamen</t>
  </si>
  <si>
    <t>Brüggemann</t>
  </si>
  <si>
    <t>Jenny</t>
  </si>
  <si>
    <t>Eickmann</t>
  </si>
  <si>
    <t>Morten</t>
  </si>
  <si>
    <t>Bad Bentheim</t>
  </si>
  <si>
    <t>Kues</t>
  </si>
  <si>
    <t>Jonas</t>
  </si>
  <si>
    <t>Valtwies</t>
  </si>
  <si>
    <t>Tom</t>
  </si>
  <si>
    <t>Overvaul</t>
  </si>
  <si>
    <t>Viersen</t>
  </si>
  <si>
    <t>Stromberg</t>
  </si>
  <si>
    <t>Honscha</t>
  </si>
  <si>
    <t>Mara</t>
  </si>
  <si>
    <t>Torben</t>
  </si>
  <si>
    <t>Matthias</t>
  </si>
  <si>
    <t>Johannes</t>
  </si>
  <si>
    <t>Pauling</t>
  </si>
  <si>
    <t>Garritsen</t>
  </si>
  <si>
    <t>Christoph</t>
  </si>
  <si>
    <t>Franziska</t>
  </si>
  <si>
    <t>Wallmeyer</t>
  </si>
  <si>
    <t>Felix</t>
  </si>
  <si>
    <t>Jule</t>
  </si>
  <si>
    <t>Malte</t>
  </si>
  <si>
    <t>Johanna</t>
  </si>
  <si>
    <t>S</t>
  </si>
  <si>
    <t>Stefan</t>
  </si>
  <si>
    <t xml:space="preserve">Lars </t>
  </si>
  <si>
    <t>Jost</t>
  </si>
  <si>
    <t>Patrick</t>
  </si>
  <si>
    <t>Marcel</t>
  </si>
  <si>
    <t>Reddieß</t>
  </si>
  <si>
    <t>Shaune</t>
  </si>
  <si>
    <t>Meyer</t>
  </si>
  <si>
    <t>Meßbauer</t>
  </si>
  <si>
    <t>Mariana</t>
  </si>
  <si>
    <t>Overberg</t>
  </si>
  <si>
    <t>Cordula</t>
  </si>
  <si>
    <t>Athmer</t>
  </si>
  <si>
    <t>Wiebke</t>
  </si>
  <si>
    <t>Sulitze</t>
  </si>
  <si>
    <t>Gorgus</t>
  </si>
  <si>
    <t>Deck</t>
  </si>
  <si>
    <t>Manuel</t>
  </si>
  <si>
    <t>Schnatz</t>
  </si>
  <si>
    <t>Anna</t>
  </si>
  <si>
    <t>Schimanski</t>
  </si>
  <si>
    <t>Sandra</t>
  </si>
  <si>
    <t>Czajkowski</t>
  </si>
  <si>
    <t>Max</t>
  </si>
  <si>
    <t>Sebastian</t>
  </si>
  <si>
    <t>Reinelt</t>
  </si>
  <si>
    <t>Benedikt</t>
  </si>
  <si>
    <t>Tenambergen</t>
  </si>
  <si>
    <t>Martin</t>
  </si>
  <si>
    <t>Brockmann</t>
  </si>
  <si>
    <t>Nadine</t>
  </si>
  <si>
    <t>Daniel</t>
  </si>
  <si>
    <t>Ruppichteroth</t>
  </si>
  <si>
    <t xml:space="preserve">Strucken </t>
  </si>
  <si>
    <t>Thimo</t>
  </si>
  <si>
    <t>van Limbeck</t>
  </si>
  <si>
    <t>Lena</t>
  </si>
  <si>
    <t>Wunderlich</t>
  </si>
  <si>
    <t>Hummels</t>
  </si>
  <si>
    <t>Melissa</t>
  </si>
  <si>
    <t>Sidney</t>
  </si>
  <si>
    <t>Huppertz</t>
  </si>
  <si>
    <t>Sven</t>
  </si>
  <si>
    <t>Maria</t>
  </si>
  <si>
    <t xml:space="preserve">Späker </t>
  </si>
  <si>
    <t>Steffen</t>
  </si>
  <si>
    <t>Fregin</t>
  </si>
  <si>
    <t>Kicza</t>
  </si>
  <si>
    <t>Tim</t>
  </si>
  <si>
    <t>Claudia</t>
  </si>
  <si>
    <t>Neubarth</t>
  </si>
  <si>
    <t>Konietzny</t>
  </si>
  <si>
    <t>Mario</t>
  </si>
  <si>
    <t>Sippekamp</t>
  </si>
  <si>
    <t>Marco</t>
  </si>
  <si>
    <t>Bloch</t>
  </si>
  <si>
    <t xml:space="preserve">Christin </t>
  </si>
  <si>
    <t>Chiara</t>
  </si>
  <si>
    <t>Jessica</t>
  </si>
  <si>
    <t>Jan</t>
  </si>
  <si>
    <t>E XL</t>
  </si>
  <si>
    <t>Pascal</t>
  </si>
  <si>
    <t>Schröer</t>
  </si>
  <si>
    <t>Sabrina</t>
  </si>
  <si>
    <t>Erika</t>
  </si>
  <si>
    <t>Roeben</t>
  </si>
  <si>
    <t>Marc</t>
  </si>
  <si>
    <t>Schmitz</t>
  </si>
  <si>
    <t>Robert</t>
  </si>
  <si>
    <t>Krökel</t>
  </si>
  <si>
    <t>Helge</t>
  </si>
  <si>
    <t>Offermann</t>
  </si>
  <si>
    <t>Holger</t>
  </si>
  <si>
    <t>Seifenkistenderby 29.04.2007 Rheine</t>
  </si>
  <si>
    <t xml:space="preserve">NRW-Junior </t>
  </si>
  <si>
    <t>Wird der Lauf gewertet?   dann 0 oder 1 eintragen</t>
  </si>
  <si>
    <t>Bestzeit je Lauf</t>
  </si>
  <si>
    <t>Bestzeit der Liste</t>
  </si>
  <si>
    <t>Gruppe</t>
  </si>
  <si>
    <t>startet</t>
  </si>
  <si>
    <t>Lauf 1</t>
  </si>
  <si>
    <t>Lauf 2</t>
  </si>
  <si>
    <t>Lauf 3</t>
  </si>
  <si>
    <t>Lauf 4</t>
  </si>
  <si>
    <t>Lauf 5</t>
  </si>
  <si>
    <t>Lauf 6</t>
  </si>
  <si>
    <t>Summe der gewerteten Läufe</t>
  </si>
  <si>
    <t>Platz</t>
  </si>
  <si>
    <t>Urkunde</t>
  </si>
  <si>
    <t>Christof</t>
  </si>
  <si>
    <t xml:space="preserve">  NRW-Qualifikation SENIOR - Klasse  </t>
  </si>
  <si>
    <t xml:space="preserve">  NRW-Qualifikation Elite - Klasse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</si>
</sst>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49" fontId="0" fillId="0" borderId="3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vertical="center"/>
      <protection locked="0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Continuous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10" fillId="0" borderId="0" xfId="0" applyNumberFormat="1" applyFont="1" applyBorder="1" applyAlignment="1">
      <alignment horizontal="centerContinuous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Continuous" vertical="center" wrapText="1"/>
    </xf>
    <xf numFmtId="1" fontId="0" fillId="0" borderId="11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 wrapText="1"/>
    </xf>
    <xf numFmtId="2" fontId="0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KD\Rennen%202007\2904%20Rhein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eldung"/>
      <sheetName val="Eingabe"/>
      <sheetName val="JuniorGast"/>
      <sheetName val="SeniorGast"/>
      <sheetName val="Elite"/>
      <sheetName val="JuniorOrt"/>
      <sheetName val="SeniorOrt"/>
      <sheetName val="NRW-Junior"/>
      <sheetName val="NRW-Senior"/>
      <sheetName val="NRW-Elite"/>
      <sheetName val="Prog"/>
      <sheetName val="Endlauf-Junior"/>
      <sheetName val="Endlauf-Senior"/>
      <sheetName val="Protokoll"/>
      <sheetName val="Hinweise"/>
    </sheetNames>
    <definedNames>
      <definedName name="Liste_drucken"/>
      <definedName name="sort_Platz"/>
      <definedName name="sort_StartN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34"/>
  <sheetViews>
    <sheetView tabSelected="1" workbookViewId="0" topLeftCell="A1">
      <pane xSplit="5" ySplit="7" topLeftCell="F8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E40" sqref="E40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5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31" customWidth="1"/>
    <col min="16" max="16" width="3.8515625" style="21" customWidth="1"/>
  </cols>
  <sheetData>
    <row r="1" spans="1:16" s="22" customFormat="1" ht="30">
      <c r="A1" s="17" t="s">
        <v>139</v>
      </c>
      <c r="B1" s="17"/>
      <c r="C1" s="17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1"/>
    </row>
    <row r="2" spans="1:16" s="22" customFormat="1" ht="30">
      <c r="A2" s="17" t="s">
        <v>140</v>
      </c>
      <c r="B2" s="17"/>
      <c r="C2" s="17"/>
      <c r="D2" s="23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1"/>
    </row>
    <row r="3" spans="4:16" s="22" customFormat="1" ht="9.75" customHeight="1">
      <c r="D3" s="24"/>
      <c r="O3" s="25"/>
      <c r="P3" s="21"/>
    </row>
    <row r="4" spans="1:13" ht="15" customHeight="1">
      <c r="A4" s="26" t="s">
        <v>141</v>
      </c>
      <c r="B4" s="27"/>
      <c r="C4" s="27"/>
      <c r="D4" s="28"/>
      <c r="E4" s="27"/>
      <c r="F4" s="27"/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30">
        <v>1</v>
      </c>
      <c r="M4" s="19"/>
    </row>
    <row r="5" spans="1:12" ht="16.5" customHeight="1">
      <c r="A5" s="32" t="s">
        <v>142</v>
      </c>
      <c r="B5" s="18"/>
      <c r="C5" s="18"/>
      <c r="D5" s="19"/>
      <c r="E5" s="19"/>
      <c r="F5" s="19"/>
      <c r="G5" s="33">
        <f>MIN(G9:G34)</f>
        <v>37.37</v>
      </c>
      <c r="H5" s="33">
        <f>MIN(H9:H34)</f>
        <v>37.61</v>
      </c>
      <c r="I5" s="33">
        <f>MIN(I9:I34)</f>
        <v>37.5</v>
      </c>
      <c r="J5" s="33">
        <f>MIN(J9:J34)</f>
        <v>37.46</v>
      </c>
      <c r="K5" s="33">
        <f>MIN(K9:K34)</f>
        <v>0</v>
      </c>
      <c r="L5" s="34">
        <f>MIN(L9:L34)</f>
        <v>0</v>
      </c>
    </row>
    <row r="6" spans="1:12" ht="18" customHeight="1">
      <c r="A6" s="32"/>
      <c r="B6" s="18"/>
      <c r="C6" s="18"/>
      <c r="D6" s="19"/>
      <c r="E6" s="35" t="s">
        <v>143</v>
      </c>
      <c r="F6" s="36">
        <f>MIN(G9:L34)</f>
        <v>37.37</v>
      </c>
      <c r="G6" s="37"/>
      <c r="H6" s="37"/>
      <c r="I6" s="37"/>
      <c r="J6" s="37"/>
      <c r="K6" s="37"/>
      <c r="L6" s="38"/>
    </row>
    <row r="7" spans="1:16" s="1" customFormat="1" ht="38.25">
      <c r="A7" s="39" t="s">
        <v>0</v>
      </c>
      <c r="B7" s="40" t="s">
        <v>144</v>
      </c>
      <c r="C7" s="40" t="s">
        <v>145</v>
      </c>
      <c r="D7" s="41" t="s">
        <v>1</v>
      </c>
      <c r="E7" s="42" t="s">
        <v>2</v>
      </c>
      <c r="F7" s="42" t="s">
        <v>3</v>
      </c>
      <c r="G7" s="42" t="s">
        <v>146</v>
      </c>
      <c r="H7" s="42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43" t="s">
        <v>152</v>
      </c>
      <c r="N7" s="42"/>
      <c r="O7" s="44" t="s">
        <v>153</v>
      </c>
      <c r="P7" s="45" t="s">
        <v>154</v>
      </c>
    </row>
    <row r="8" spans="1:12" ht="22.5" customHeight="1">
      <c r="A8" s="22"/>
      <c r="B8" s="22"/>
      <c r="C8" s="22"/>
      <c r="D8" s="24"/>
      <c r="E8" s="22"/>
      <c r="F8" s="22"/>
      <c r="G8" s="46"/>
      <c r="H8" s="46"/>
      <c r="I8" s="46"/>
      <c r="J8" s="46"/>
      <c r="K8" s="46"/>
      <c r="L8" s="46"/>
    </row>
    <row r="9" spans="1:15" ht="13.5" customHeight="1">
      <c r="A9" s="2">
        <v>102</v>
      </c>
      <c r="B9" s="3" t="s">
        <v>4</v>
      </c>
      <c r="C9" s="3" t="s">
        <v>5</v>
      </c>
      <c r="D9" s="5" t="s">
        <v>6</v>
      </c>
      <c r="E9" s="6" t="s">
        <v>9</v>
      </c>
      <c r="F9" s="6" t="s">
        <v>10</v>
      </c>
      <c r="G9" s="47">
        <v>37.37</v>
      </c>
      <c r="H9" s="47">
        <v>37.61</v>
      </c>
      <c r="I9" s="47">
        <v>37.54</v>
      </c>
      <c r="J9" s="47">
        <v>37.52</v>
      </c>
      <c r="K9" s="47"/>
      <c r="L9" s="47"/>
      <c r="M9" s="48">
        <f aca="true" t="shared" si="0" ref="M9:M30">(G9*$G$4+H9*$H$4+I9*$I$4+J9*$J$4+K9*$K$4+L9*$L$4)</f>
        <v>150.04</v>
      </c>
      <c r="N9" s="48">
        <f aca="true" t="shared" si="1" ref="N9:N30">IF(M9&gt;0,M9*-1,-1000)</f>
        <v>-150.04</v>
      </c>
      <c r="O9" s="11">
        <f>IF(M9&gt;0,RANK(N9,N:N),0)</f>
        <v>1</v>
      </c>
    </row>
    <row r="10" spans="1:15" ht="13.5" customHeight="1">
      <c r="A10" s="2">
        <v>103</v>
      </c>
      <c r="B10" s="3" t="s">
        <v>4</v>
      </c>
      <c r="C10" s="3" t="s">
        <v>5</v>
      </c>
      <c r="D10" s="5" t="s">
        <v>11</v>
      </c>
      <c r="E10" s="6" t="s">
        <v>12</v>
      </c>
      <c r="F10" s="6" t="s">
        <v>13</v>
      </c>
      <c r="G10" s="47">
        <v>37.78</v>
      </c>
      <c r="H10" s="47">
        <v>37.67</v>
      </c>
      <c r="I10" s="47">
        <v>37.71</v>
      </c>
      <c r="J10" s="47">
        <v>37.46</v>
      </c>
      <c r="K10" s="47"/>
      <c r="L10" s="47"/>
      <c r="M10" s="48">
        <f t="shared" si="0"/>
        <v>150.62</v>
      </c>
      <c r="N10" s="48">
        <f t="shared" si="1"/>
        <v>-150.62</v>
      </c>
      <c r="O10" s="11">
        <f>IF(M10&gt;0,RANK(N10,N:N),0)</f>
        <v>2</v>
      </c>
    </row>
    <row r="11" spans="1:15" ht="13.5" customHeight="1">
      <c r="A11" s="2">
        <v>107</v>
      </c>
      <c r="B11" s="3" t="s">
        <v>4</v>
      </c>
      <c r="C11" s="3" t="s">
        <v>5</v>
      </c>
      <c r="D11" s="7" t="s">
        <v>18</v>
      </c>
      <c r="E11" s="8" t="s">
        <v>19</v>
      </c>
      <c r="F11" s="8" t="s">
        <v>13</v>
      </c>
      <c r="G11" s="47">
        <v>37.59</v>
      </c>
      <c r="H11" s="47">
        <v>38.07</v>
      </c>
      <c r="I11" s="47">
        <v>37.5</v>
      </c>
      <c r="J11" s="47">
        <v>37.58</v>
      </c>
      <c r="K11" s="47"/>
      <c r="L11" s="47"/>
      <c r="M11" s="48">
        <f t="shared" si="0"/>
        <v>150.74</v>
      </c>
      <c r="N11" s="48">
        <f t="shared" si="1"/>
        <v>-150.74</v>
      </c>
      <c r="O11" s="11">
        <f>IF(M11&gt;0,RANK(N11,N:N),0)</f>
        <v>3</v>
      </c>
    </row>
    <row r="12" spans="1:15" ht="13.5" customHeight="1">
      <c r="A12" s="2">
        <v>104</v>
      </c>
      <c r="B12" s="3" t="s">
        <v>4</v>
      </c>
      <c r="C12" s="3" t="s">
        <v>5</v>
      </c>
      <c r="D12" s="4" t="s">
        <v>14</v>
      </c>
      <c r="E12" s="4" t="s">
        <v>15</v>
      </c>
      <c r="F12" s="4" t="s">
        <v>13</v>
      </c>
      <c r="G12" s="47">
        <v>37.43</v>
      </c>
      <c r="H12" s="47">
        <v>38.03</v>
      </c>
      <c r="I12" s="47">
        <v>37.56</v>
      </c>
      <c r="J12" s="47">
        <v>37.74</v>
      </c>
      <c r="K12" s="47"/>
      <c r="L12" s="47"/>
      <c r="M12" s="48">
        <f t="shared" si="0"/>
        <v>150.76000000000002</v>
      </c>
      <c r="N12" s="48">
        <f t="shared" si="1"/>
        <v>-150.76000000000002</v>
      </c>
      <c r="O12" s="11">
        <f>IF(M12&gt;0,RANK(N12,N:N),0)</f>
        <v>4</v>
      </c>
    </row>
    <row r="13" spans="1:15" ht="13.5" customHeight="1">
      <c r="A13" s="2">
        <v>133</v>
      </c>
      <c r="B13" s="3" t="s">
        <v>4</v>
      </c>
      <c r="C13" s="3" t="s">
        <v>5</v>
      </c>
      <c r="D13" s="4" t="s">
        <v>48</v>
      </c>
      <c r="E13" s="4" t="s">
        <v>34</v>
      </c>
      <c r="F13" s="4" t="s">
        <v>26</v>
      </c>
      <c r="G13" s="47">
        <v>37.76</v>
      </c>
      <c r="H13" s="47">
        <v>37.89</v>
      </c>
      <c r="I13" s="47">
        <v>37.56</v>
      </c>
      <c r="J13" s="47">
        <v>37.59</v>
      </c>
      <c r="K13" s="47"/>
      <c r="L13" s="47"/>
      <c r="M13" s="48">
        <f t="shared" si="0"/>
        <v>150.8</v>
      </c>
      <c r="N13" s="48">
        <f t="shared" si="1"/>
        <v>-150.8</v>
      </c>
      <c r="O13" s="11">
        <f>IF(M13&gt;0,RANK(N13,N:N),0)</f>
        <v>5</v>
      </c>
    </row>
    <row r="14" spans="1:15" ht="13.5" customHeight="1">
      <c r="A14" s="2">
        <v>119</v>
      </c>
      <c r="B14" s="3" t="s">
        <v>4</v>
      </c>
      <c r="C14" s="3" t="s">
        <v>5</v>
      </c>
      <c r="D14" s="7" t="s">
        <v>36</v>
      </c>
      <c r="E14" s="8" t="s">
        <v>23</v>
      </c>
      <c r="F14" s="8" t="s">
        <v>20</v>
      </c>
      <c r="G14" s="47">
        <v>37.66</v>
      </c>
      <c r="H14" s="47">
        <v>38.14</v>
      </c>
      <c r="I14" s="47">
        <v>37.52</v>
      </c>
      <c r="J14" s="47">
        <v>37.59</v>
      </c>
      <c r="K14" s="47"/>
      <c r="L14" s="47"/>
      <c r="M14" s="48">
        <f t="shared" si="0"/>
        <v>150.91</v>
      </c>
      <c r="N14" s="48">
        <f t="shared" si="1"/>
        <v>-150.91</v>
      </c>
      <c r="O14" s="11">
        <f>IF(M14&gt;0,RANK(N14,N:N),0)</f>
        <v>6</v>
      </c>
    </row>
    <row r="15" spans="1:15" ht="13.5" customHeight="1">
      <c r="A15" s="2">
        <v>101</v>
      </c>
      <c r="B15" s="3" t="s">
        <v>4</v>
      </c>
      <c r="C15" s="3" t="s">
        <v>5</v>
      </c>
      <c r="D15" s="4" t="s">
        <v>6</v>
      </c>
      <c r="E15" s="4" t="s">
        <v>7</v>
      </c>
      <c r="F15" s="4" t="s">
        <v>8</v>
      </c>
      <c r="G15" s="47">
        <v>37.96</v>
      </c>
      <c r="H15" s="47">
        <v>37.77</v>
      </c>
      <c r="I15" s="47">
        <v>37.82</v>
      </c>
      <c r="J15" s="47">
        <v>37.48</v>
      </c>
      <c r="K15" s="47"/>
      <c r="L15" s="47"/>
      <c r="M15" s="48">
        <f t="shared" si="0"/>
        <v>151.03</v>
      </c>
      <c r="N15" s="48">
        <f t="shared" si="1"/>
        <v>-151.03</v>
      </c>
      <c r="O15" s="11">
        <f>IF(M15&gt;0,RANK(N15,N:N),0)</f>
        <v>7</v>
      </c>
    </row>
    <row r="16" spans="1:15" ht="13.5" customHeight="1">
      <c r="A16" s="2">
        <v>106</v>
      </c>
      <c r="B16" s="3" t="s">
        <v>4</v>
      </c>
      <c r="C16" s="3" t="s">
        <v>5</v>
      </c>
      <c r="D16" s="10" t="s">
        <v>16</v>
      </c>
      <c r="E16" s="9" t="s">
        <v>17</v>
      </c>
      <c r="F16" s="9" t="s">
        <v>13</v>
      </c>
      <c r="G16" s="47">
        <v>37.88</v>
      </c>
      <c r="H16" s="47">
        <v>37.8</v>
      </c>
      <c r="I16" s="47">
        <v>37.92</v>
      </c>
      <c r="J16" s="47">
        <v>37.58</v>
      </c>
      <c r="K16" s="47"/>
      <c r="L16" s="47"/>
      <c r="M16" s="48">
        <f t="shared" si="0"/>
        <v>151.18</v>
      </c>
      <c r="N16" s="48">
        <f t="shared" si="1"/>
        <v>-151.18</v>
      </c>
      <c r="O16" s="11">
        <f>IF(M16&gt;0,RANK(N16,N:N),0)</f>
        <v>8</v>
      </c>
    </row>
    <row r="17" spans="1:15" ht="13.5" customHeight="1">
      <c r="A17" s="2">
        <v>110</v>
      </c>
      <c r="B17" s="3" t="s">
        <v>4</v>
      </c>
      <c r="C17" s="3" t="s">
        <v>5</v>
      </c>
      <c r="D17" s="5" t="s">
        <v>22</v>
      </c>
      <c r="E17" s="8" t="s">
        <v>23</v>
      </c>
      <c r="F17" s="8" t="s">
        <v>10</v>
      </c>
      <c r="G17" s="47">
        <v>38.3</v>
      </c>
      <c r="H17" s="47">
        <v>38.06</v>
      </c>
      <c r="I17" s="47">
        <v>37.57</v>
      </c>
      <c r="J17" s="47">
        <v>37.53</v>
      </c>
      <c r="K17" s="47"/>
      <c r="L17" s="47"/>
      <c r="M17" s="48">
        <f t="shared" si="0"/>
        <v>151.46</v>
      </c>
      <c r="N17" s="48">
        <f t="shared" si="1"/>
        <v>-151.46</v>
      </c>
      <c r="O17" s="11">
        <f>IF(M17&gt;0,RANK(N17,N:N),0)</f>
        <v>9</v>
      </c>
    </row>
    <row r="18" spans="1:15" ht="13.5" customHeight="1">
      <c r="A18" s="49">
        <v>140</v>
      </c>
      <c r="B18" s="50" t="s">
        <v>4</v>
      </c>
      <c r="C18" s="50" t="s">
        <v>5</v>
      </c>
      <c r="D18" s="51" t="s">
        <v>51</v>
      </c>
      <c r="E18" s="51" t="s">
        <v>52</v>
      </c>
      <c r="F18" s="52" t="s">
        <v>8</v>
      </c>
      <c r="G18" s="47">
        <v>37.99</v>
      </c>
      <c r="H18" s="47">
        <v>38.21</v>
      </c>
      <c r="I18" s="47">
        <v>37.65</v>
      </c>
      <c r="J18" s="47">
        <v>37.68</v>
      </c>
      <c r="K18" s="47"/>
      <c r="L18" s="47"/>
      <c r="M18" s="48">
        <f t="shared" si="0"/>
        <v>151.53</v>
      </c>
      <c r="N18" s="48">
        <f t="shared" si="1"/>
        <v>-151.53</v>
      </c>
      <c r="O18" s="11">
        <f>IF(M18&gt;0,RANK(N18,N:N),0)</f>
        <v>10</v>
      </c>
    </row>
    <row r="19" spans="1:15" ht="13.5" customHeight="1">
      <c r="A19" s="2">
        <v>126</v>
      </c>
      <c r="B19" s="3" t="s">
        <v>4</v>
      </c>
      <c r="C19" s="3" t="s">
        <v>5</v>
      </c>
      <c r="D19" s="7" t="s">
        <v>41</v>
      </c>
      <c r="E19" s="8" t="s">
        <v>42</v>
      </c>
      <c r="F19" s="8" t="s">
        <v>43</v>
      </c>
      <c r="G19" s="47">
        <v>37.89</v>
      </c>
      <c r="H19" s="47">
        <v>38.02</v>
      </c>
      <c r="I19" s="47">
        <v>37.56</v>
      </c>
      <c r="J19" s="47">
        <v>38.07</v>
      </c>
      <c r="K19" s="47"/>
      <c r="L19" s="47"/>
      <c r="M19" s="48">
        <f t="shared" si="0"/>
        <v>151.54</v>
      </c>
      <c r="N19" s="48">
        <f t="shared" si="1"/>
        <v>-151.54</v>
      </c>
      <c r="O19" s="11">
        <f>IF(M19&gt;0,RANK(N19,N:N),0)</f>
        <v>11</v>
      </c>
    </row>
    <row r="20" spans="1:15" ht="13.5" customHeight="1">
      <c r="A20" s="2">
        <v>111</v>
      </c>
      <c r="B20" s="3" t="s">
        <v>4</v>
      </c>
      <c r="C20" s="3" t="s">
        <v>5</v>
      </c>
      <c r="D20" s="7" t="s">
        <v>24</v>
      </c>
      <c r="E20" s="8" t="s">
        <v>25</v>
      </c>
      <c r="F20" s="8" t="s">
        <v>26</v>
      </c>
      <c r="G20" s="47">
        <v>37.99</v>
      </c>
      <c r="H20" s="47">
        <v>38.28</v>
      </c>
      <c r="I20" s="47">
        <v>37.57</v>
      </c>
      <c r="J20" s="47">
        <v>37.79</v>
      </c>
      <c r="K20" s="47"/>
      <c r="L20" s="47"/>
      <c r="M20" s="48">
        <f t="shared" si="0"/>
        <v>151.63</v>
      </c>
      <c r="N20" s="48">
        <f t="shared" si="1"/>
        <v>-151.63</v>
      </c>
      <c r="O20" s="11">
        <f>IF(M20&gt;0,RANK(N20,N:N),0)</f>
        <v>12</v>
      </c>
    </row>
    <row r="21" spans="1:15" ht="13.5" customHeight="1">
      <c r="A21" s="49">
        <v>113</v>
      </c>
      <c r="B21" s="50" t="s">
        <v>4</v>
      </c>
      <c r="C21" s="50" t="s">
        <v>5</v>
      </c>
      <c r="D21" s="51" t="s">
        <v>14</v>
      </c>
      <c r="E21" s="51" t="s">
        <v>62</v>
      </c>
      <c r="F21" s="52" t="s">
        <v>13</v>
      </c>
      <c r="G21" s="47">
        <v>37.84</v>
      </c>
      <c r="H21" s="47">
        <v>38.33</v>
      </c>
      <c r="I21" s="47">
        <v>37.84</v>
      </c>
      <c r="J21" s="47">
        <v>37.63</v>
      </c>
      <c r="K21" s="47"/>
      <c r="L21" s="47"/>
      <c r="M21" s="48">
        <f t="shared" si="0"/>
        <v>151.64000000000001</v>
      </c>
      <c r="N21" s="48">
        <f t="shared" si="1"/>
        <v>-151.64000000000001</v>
      </c>
      <c r="O21" s="11">
        <f>IF(M21&gt;0,RANK(N21,N:N),0)</f>
        <v>13</v>
      </c>
    </row>
    <row r="22" spans="1:15" ht="13.5" customHeight="1">
      <c r="A22" s="2">
        <v>116</v>
      </c>
      <c r="B22" s="3" t="s">
        <v>4</v>
      </c>
      <c r="C22" s="3" t="s">
        <v>5</v>
      </c>
      <c r="D22" s="4" t="s">
        <v>31</v>
      </c>
      <c r="E22" s="4" t="s">
        <v>32</v>
      </c>
      <c r="F22" s="4" t="s">
        <v>13</v>
      </c>
      <c r="G22" s="47">
        <v>38.23</v>
      </c>
      <c r="H22" s="47">
        <v>38.08</v>
      </c>
      <c r="I22" s="47">
        <v>37.81</v>
      </c>
      <c r="J22" s="47">
        <v>37.67</v>
      </c>
      <c r="K22" s="47"/>
      <c r="L22" s="47"/>
      <c r="M22" s="48">
        <f t="shared" si="0"/>
        <v>151.79000000000002</v>
      </c>
      <c r="N22" s="48">
        <f t="shared" si="1"/>
        <v>-151.79000000000002</v>
      </c>
      <c r="O22" s="11">
        <f>IF(M22&gt;0,RANK(N22,N:N),0)</f>
        <v>14</v>
      </c>
    </row>
    <row r="23" spans="1:15" ht="13.5" customHeight="1">
      <c r="A23" s="49">
        <v>156</v>
      </c>
      <c r="B23" s="50" t="s">
        <v>4</v>
      </c>
      <c r="C23" s="50" t="s">
        <v>5</v>
      </c>
      <c r="D23" s="51" t="s">
        <v>36</v>
      </c>
      <c r="E23" s="51" t="s">
        <v>59</v>
      </c>
      <c r="F23" s="52" t="s">
        <v>20</v>
      </c>
      <c r="G23" s="47">
        <v>38.45</v>
      </c>
      <c r="H23" s="47">
        <v>37.75</v>
      </c>
      <c r="I23" s="47">
        <v>37.56</v>
      </c>
      <c r="J23" s="47">
        <v>38.18</v>
      </c>
      <c r="K23" s="47"/>
      <c r="L23" s="47"/>
      <c r="M23" s="48">
        <f t="shared" si="0"/>
        <v>151.94</v>
      </c>
      <c r="N23" s="48">
        <f t="shared" si="1"/>
        <v>-151.94</v>
      </c>
      <c r="O23" s="11">
        <f>IF(M23&gt;0,RANK(N23,N:N),0)</f>
        <v>15</v>
      </c>
    </row>
    <row r="24" spans="1:15" ht="13.5" customHeight="1">
      <c r="A24" s="2">
        <v>118</v>
      </c>
      <c r="B24" s="3" t="s">
        <v>4</v>
      </c>
      <c r="C24" s="3" t="s">
        <v>5</v>
      </c>
      <c r="D24" s="7" t="s">
        <v>33</v>
      </c>
      <c r="E24" s="8" t="s">
        <v>34</v>
      </c>
      <c r="F24" s="8" t="s">
        <v>35</v>
      </c>
      <c r="G24" s="47">
        <v>38.39</v>
      </c>
      <c r="H24" s="47">
        <v>37.9</v>
      </c>
      <c r="I24" s="47">
        <v>38.01</v>
      </c>
      <c r="J24" s="47">
        <v>37.69</v>
      </c>
      <c r="K24" s="47"/>
      <c r="L24" s="47"/>
      <c r="M24" s="48">
        <f t="shared" si="0"/>
        <v>151.98999999999998</v>
      </c>
      <c r="N24" s="48">
        <f t="shared" si="1"/>
        <v>-151.98999999999998</v>
      </c>
      <c r="O24" s="11">
        <f>IF(M24&gt;0,RANK(N24,N:N),0)</f>
        <v>16</v>
      </c>
    </row>
    <row r="25" spans="1:15" ht="13.5" customHeight="1">
      <c r="A25" s="2">
        <v>127</v>
      </c>
      <c r="B25" s="3" t="s">
        <v>4</v>
      </c>
      <c r="C25" s="3" t="s">
        <v>5</v>
      </c>
      <c r="D25" s="10" t="s">
        <v>44</v>
      </c>
      <c r="E25" s="9" t="s">
        <v>45</v>
      </c>
      <c r="F25" s="9" t="s">
        <v>43</v>
      </c>
      <c r="G25" s="47">
        <v>38.52</v>
      </c>
      <c r="H25" s="47">
        <v>38.01</v>
      </c>
      <c r="I25" s="47">
        <v>38.02</v>
      </c>
      <c r="J25" s="47">
        <v>37.72</v>
      </c>
      <c r="K25" s="47"/>
      <c r="L25" s="47"/>
      <c r="M25" s="48">
        <f t="shared" si="0"/>
        <v>152.27</v>
      </c>
      <c r="N25" s="48">
        <f t="shared" si="1"/>
        <v>-152.27</v>
      </c>
      <c r="O25" s="11">
        <f>IF(M25&gt;0,RANK(N25,N:N),0)</f>
        <v>17</v>
      </c>
    </row>
    <row r="26" spans="1:15" ht="13.5" customHeight="1">
      <c r="A26" s="49">
        <v>162</v>
      </c>
      <c r="B26" s="50" t="s">
        <v>4</v>
      </c>
      <c r="C26" s="50" t="s">
        <v>5</v>
      </c>
      <c r="D26" s="51" t="s">
        <v>27</v>
      </c>
      <c r="E26" s="51" t="s">
        <v>64</v>
      </c>
      <c r="F26" s="52" t="s">
        <v>13</v>
      </c>
      <c r="G26" s="47">
        <v>37.76</v>
      </c>
      <c r="H26" s="47">
        <v>38.3</v>
      </c>
      <c r="I26" s="47">
        <v>38.38</v>
      </c>
      <c r="J26" s="47">
        <v>37.94</v>
      </c>
      <c r="K26" s="47"/>
      <c r="L26" s="47"/>
      <c r="M26" s="48">
        <f t="shared" si="0"/>
        <v>152.38</v>
      </c>
      <c r="N26" s="48">
        <f t="shared" si="1"/>
        <v>-152.38</v>
      </c>
      <c r="O26" s="11">
        <f>IF(M26&gt;0,RANK(N26,N:N),0)</f>
        <v>18</v>
      </c>
    </row>
    <row r="27" spans="1:15" ht="13.5" customHeight="1">
      <c r="A27" s="49">
        <v>155</v>
      </c>
      <c r="B27" s="50" t="s">
        <v>4</v>
      </c>
      <c r="C27" s="50" t="s">
        <v>5</v>
      </c>
      <c r="D27" s="51" t="s">
        <v>57</v>
      </c>
      <c r="E27" s="51" t="s">
        <v>155</v>
      </c>
      <c r="F27" s="52" t="s">
        <v>43</v>
      </c>
      <c r="G27" s="47">
        <v>38.34</v>
      </c>
      <c r="H27" s="47">
        <v>38.42</v>
      </c>
      <c r="I27" s="47">
        <v>38.15</v>
      </c>
      <c r="J27" s="47">
        <v>37.87</v>
      </c>
      <c r="K27" s="47"/>
      <c r="L27" s="47"/>
      <c r="M27" s="48">
        <f t="shared" si="0"/>
        <v>152.78</v>
      </c>
      <c r="N27" s="48">
        <f t="shared" si="1"/>
        <v>-152.78</v>
      </c>
      <c r="O27" s="11">
        <f>IF(M27&gt;0,RANK(N27,N:N),0)</f>
        <v>19</v>
      </c>
    </row>
    <row r="28" spans="1:15" ht="13.5" customHeight="1">
      <c r="A28" s="2">
        <v>131</v>
      </c>
      <c r="B28" s="3" t="s">
        <v>4</v>
      </c>
      <c r="C28" s="3" t="s">
        <v>5</v>
      </c>
      <c r="D28" s="4" t="s">
        <v>46</v>
      </c>
      <c r="E28" s="4" t="s">
        <v>47</v>
      </c>
      <c r="F28" s="4" t="s">
        <v>26</v>
      </c>
      <c r="G28" s="47">
        <v>38.78</v>
      </c>
      <c r="H28" s="47">
        <v>37.97</v>
      </c>
      <c r="I28" s="47">
        <v>37.81</v>
      </c>
      <c r="J28" s="47">
        <v>38.25</v>
      </c>
      <c r="K28" s="47"/>
      <c r="L28" s="47"/>
      <c r="M28" s="48">
        <f t="shared" si="0"/>
        <v>152.81</v>
      </c>
      <c r="N28" s="48">
        <f t="shared" si="1"/>
        <v>-152.81</v>
      </c>
      <c r="O28" s="11">
        <f>IF(M28&gt;0,RANK(N28,N:N),0)</f>
        <v>20</v>
      </c>
    </row>
    <row r="29" spans="1:15" ht="13.5" customHeight="1">
      <c r="A29" s="2">
        <v>112</v>
      </c>
      <c r="B29" s="3" t="s">
        <v>4</v>
      </c>
      <c r="C29" s="3" t="s">
        <v>5</v>
      </c>
      <c r="D29" s="4" t="s">
        <v>27</v>
      </c>
      <c r="E29" s="4" t="s">
        <v>28</v>
      </c>
      <c r="F29" s="4" t="s">
        <v>13</v>
      </c>
      <c r="G29" s="47">
        <v>38.77</v>
      </c>
      <c r="H29" s="47">
        <v>38.05</v>
      </c>
      <c r="I29" s="47">
        <v>38.32</v>
      </c>
      <c r="J29" s="47">
        <v>37.75</v>
      </c>
      <c r="K29" s="47"/>
      <c r="L29" s="47"/>
      <c r="M29" s="48">
        <f t="shared" si="0"/>
        <v>152.89</v>
      </c>
      <c r="N29" s="48">
        <f t="shared" si="1"/>
        <v>-152.89</v>
      </c>
      <c r="O29" s="11">
        <f>IF(M29&gt;0,RANK(N29,N:N),0)</f>
        <v>21</v>
      </c>
    </row>
    <row r="30" spans="1:15" ht="13.5" customHeight="1">
      <c r="A30" s="49">
        <v>160</v>
      </c>
      <c r="B30" s="50" t="s">
        <v>4</v>
      </c>
      <c r="C30" s="50" t="s">
        <v>5</v>
      </c>
      <c r="D30" s="51" t="s">
        <v>60</v>
      </c>
      <c r="E30" s="51" t="s">
        <v>61</v>
      </c>
      <c r="F30" s="52" t="s">
        <v>26</v>
      </c>
      <c r="G30" s="47">
        <v>38.4</v>
      </c>
      <c r="H30" s="47">
        <v>38.28</v>
      </c>
      <c r="I30" s="47">
        <v>37.93</v>
      </c>
      <c r="J30" s="47">
        <v>38.33</v>
      </c>
      <c r="K30" s="47"/>
      <c r="L30" s="47"/>
      <c r="M30" s="48">
        <f t="shared" si="0"/>
        <v>152.94</v>
      </c>
      <c r="N30" s="48">
        <f t="shared" si="1"/>
        <v>-152.94</v>
      </c>
      <c r="O30" s="11">
        <f>IF(M30&gt;0,RANK(N30,N:N),0)</f>
        <v>22</v>
      </c>
    </row>
    <row r="31" spans="1:15" ht="13.5" customHeight="1">
      <c r="A31" s="2">
        <v>125</v>
      </c>
      <c r="B31" s="3" t="s">
        <v>4</v>
      </c>
      <c r="C31" s="3" t="s">
        <v>5</v>
      </c>
      <c r="D31" s="4" t="s">
        <v>39</v>
      </c>
      <c r="E31" s="4" t="s">
        <v>40</v>
      </c>
      <c r="F31" s="4" t="s">
        <v>26</v>
      </c>
      <c r="G31" s="47">
        <v>38.67</v>
      </c>
      <c r="H31" s="47">
        <v>38.19</v>
      </c>
      <c r="I31" s="47">
        <v>38.37</v>
      </c>
      <c r="J31" s="47">
        <v>37.98</v>
      </c>
      <c r="K31" s="47"/>
      <c r="L31" s="47"/>
      <c r="M31" s="48">
        <f>(G31*$G$4+H31*$H$4+I31*$I$4+J31*$J$4+K31*$K$4+L31*$L$4)</f>
        <v>153.20999999999998</v>
      </c>
      <c r="N31" s="48">
        <f>IF(M31&gt;0,M31*-1,-1000)</f>
        <v>-153.20999999999998</v>
      </c>
      <c r="O31" s="11">
        <f>IF(M31&gt;0,RANK(N31,N:N),0)</f>
        <v>23</v>
      </c>
    </row>
    <row r="32" spans="1:15" ht="13.5" customHeight="1">
      <c r="A32" s="49">
        <v>142</v>
      </c>
      <c r="B32" s="50" t="s">
        <v>4</v>
      </c>
      <c r="C32" s="50" t="s">
        <v>5</v>
      </c>
      <c r="D32" s="51" t="s">
        <v>41</v>
      </c>
      <c r="E32" s="51" t="s">
        <v>53</v>
      </c>
      <c r="F32" s="52" t="s">
        <v>43</v>
      </c>
      <c r="G32" s="47">
        <v>38.84</v>
      </c>
      <c r="H32" s="47">
        <v>38.19</v>
      </c>
      <c r="I32" s="47">
        <v>37.86</v>
      </c>
      <c r="J32" s="47">
        <v>38.32</v>
      </c>
      <c r="K32" s="47"/>
      <c r="L32" s="47"/>
      <c r="M32" s="48">
        <f>(G32*$G$4+H32*$H$4+I32*$I$4+J32*$J$4+K32*$K$4+L32*$L$4)</f>
        <v>153.21</v>
      </c>
      <c r="N32" s="48">
        <f>IF(M32&gt;0,M32*-1,-1000)</f>
        <v>-153.21</v>
      </c>
      <c r="O32" s="11">
        <f>IF(M32&gt;0,RANK(N32,N:N),0)</f>
        <v>24</v>
      </c>
    </row>
    <row r="33" spans="1:15" ht="13.5" customHeight="1">
      <c r="A33" s="49">
        <v>157</v>
      </c>
      <c r="B33" s="50" t="s">
        <v>4</v>
      </c>
      <c r="C33" s="50" t="s">
        <v>5</v>
      </c>
      <c r="D33" s="51" t="s">
        <v>51</v>
      </c>
      <c r="E33" s="51" t="s">
        <v>63</v>
      </c>
      <c r="F33" s="52" t="s">
        <v>8</v>
      </c>
      <c r="G33" s="47">
        <v>38.78</v>
      </c>
      <c r="H33" s="47">
        <v>38.47</v>
      </c>
      <c r="I33" s="47">
        <v>37.87</v>
      </c>
      <c r="J33" s="47">
        <v>38.44</v>
      </c>
      <c r="K33" s="47"/>
      <c r="L33" s="47"/>
      <c r="M33" s="48">
        <f>(G33*$G$4+H33*$H$4+I33*$I$4+J33*$J$4+K33*$K$4+L33*$L$4)</f>
        <v>153.56</v>
      </c>
      <c r="N33" s="48">
        <f>IF(M33&gt;0,M33*-1,-1000)</f>
        <v>-153.56</v>
      </c>
      <c r="O33" s="11">
        <f>IF(M33&gt;0,RANK(N33,N:N),0)</f>
        <v>25</v>
      </c>
    </row>
    <row r="34" spans="1:15" ht="13.5" customHeight="1">
      <c r="A34" s="49">
        <v>147</v>
      </c>
      <c r="B34" s="50" t="s">
        <v>4</v>
      </c>
      <c r="C34" s="50" t="s">
        <v>5</v>
      </c>
      <c r="D34" s="51" t="s">
        <v>56</v>
      </c>
      <c r="E34" s="51" t="s">
        <v>55</v>
      </c>
      <c r="F34" s="52" t="s">
        <v>43</v>
      </c>
      <c r="G34" s="47">
        <v>39.41</v>
      </c>
      <c r="H34" s="47">
        <v>39</v>
      </c>
      <c r="I34" s="47">
        <v>38.4</v>
      </c>
      <c r="J34" s="47">
        <v>38.32</v>
      </c>
      <c r="K34" s="47"/>
      <c r="L34" s="47"/>
      <c r="M34" s="48">
        <f>(G34*$G$4+H34*$H$4+I34*$I$4+J34*$J$4+K34*$K$4+L34*$L$4)</f>
        <v>155.13</v>
      </c>
      <c r="N34" s="48">
        <f>IF(M34&gt;0,M34*-1,-1000)</f>
        <v>-155.13</v>
      </c>
      <c r="O34" s="11">
        <f>IF(M34&gt;0,RANK(N34,N:N),0)</f>
        <v>26</v>
      </c>
    </row>
  </sheetData>
  <autoFilter ref="A8:P34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50"/>
  <sheetViews>
    <sheetView workbookViewId="0" topLeftCell="A1">
      <pane xSplit="5" ySplit="7" topLeftCell="F8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D59" sqref="D5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5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31" customWidth="1"/>
    <col min="16" max="16" width="3.8515625" style="21" customWidth="1"/>
  </cols>
  <sheetData>
    <row r="1" spans="1:16" s="22" customFormat="1" ht="30">
      <c r="A1" s="17" t="s">
        <v>139</v>
      </c>
      <c r="B1" s="17"/>
      <c r="C1" s="17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1"/>
    </row>
    <row r="2" spans="1:16" s="22" customFormat="1" ht="30">
      <c r="A2" s="17" t="s">
        <v>156</v>
      </c>
      <c r="B2" s="17"/>
      <c r="C2" s="17"/>
      <c r="D2" s="23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1"/>
    </row>
    <row r="3" spans="4:16" s="22" customFormat="1" ht="9.75" customHeight="1">
      <c r="D3" s="24"/>
      <c r="O3" s="25"/>
      <c r="P3" s="21"/>
    </row>
    <row r="4" spans="1:13" ht="15" customHeight="1">
      <c r="A4" s="26" t="s">
        <v>141</v>
      </c>
      <c r="B4" s="27"/>
      <c r="C4" s="27"/>
      <c r="D4" s="28"/>
      <c r="E4" s="27"/>
      <c r="F4" s="27"/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30">
        <v>1</v>
      </c>
      <c r="M4" s="19"/>
    </row>
    <row r="5" spans="1:12" ht="16.5" customHeight="1">
      <c r="A5" s="32" t="s">
        <v>142</v>
      </c>
      <c r="B5" s="18"/>
      <c r="C5" s="18"/>
      <c r="D5" s="19"/>
      <c r="E5" s="19"/>
      <c r="F5" s="19"/>
      <c r="G5" s="33">
        <f>MIN(G9:G50)</f>
        <v>36.43</v>
      </c>
      <c r="H5" s="33">
        <f>MIN(H9:H50)</f>
        <v>36.46</v>
      </c>
      <c r="I5" s="33">
        <f>MIN(I9:I50)</f>
        <v>36.43</v>
      </c>
      <c r="J5" s="33">
        <f>MIN(J9:J50)</f>
        <v>36.49</v>
      </c>
      <c r="K5" s="33">
        <f>MIN(K9:K50)</f>
        <v>0</v>
      </c>
      <c r="L5" s="34">
        <f>MIN(L9:L50)</f>
        <v>0</v>
      </c>
    </row>
    <row r="6" spans="1:12" ht="18" customHeight="1">
      <c r="A6" s="32"/>
      <c r="B6" s="18"/>
      <c r="C6" s="18"/>
      <c r="D6" s="19"/>
      <c r="E6" s="35" t="s">
        <v>143</v>
      </c>
      <c r="F6" s="36">
        <f>MIN(G9:L50)</f>
        <v>36.43</v>
      </c>
      <c r="G6" s="37"/>
      <c r="H6" s="37"/>
      <c r="I6" s="37"/>
      <c r="J6" s="37"/>
      <c r="K6" s="37"/>
      <c r="L6" s="38"/>
    </row>
    <row r="7" spans="1:16" s="1" customFormat="1" ht="38.25">
      <c r="A7" s="39" t="s">
        <v>0</v>
      </c>
      <c r="B7" s="40" t="s">
        <v>144</v>
      </c>
      <c r="C7" s="40" t="s">
        <v>145</v>
      </c>
      <c r="D7" s="41" t="s">
        <v>1</v>
      </c>
      <c r="E7" s="42" t="s">
        <v>2</v>
      </c>
      <c r="F7" s="42" t="s">
        <v>3</v>
      </c>
      <c r="G7" s="42" t="s">
        <v>146</v>
      </c>
      <c r="H7" s="42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43" t="s">
        <v>152</v>
      </c>
      <c r="N7" s="42"/>
      <c r="O7" s="44" t="s">
        <v>153</v>
      </c>
      <c r="P7" s="45" t="s">
        <v>154</v>
      </c>
    </row>
    <row r="8" spans="1:12" ht="22.5" customHeight="1">
      <c r="A8" s="22"/>
      <c r="B8" s="22"/>
      <c r="C8" s="22"/>
      <c r="D8" s="24"/>
      <c r="E8" s="22"/>
      <c r="F8" s="22"/>
      <c r="G8" s="46"/>
      <c r="H8" s="46"/>
      <c r="I8" s="46"/>
      <c r="J8" s="46"/>
      <c r="K8" s="46"/>
      <c r="L8" s="46"/>
    </row>
    <row r="9" spans="1:15" ht="13.5" customHeight="1">
      <c r="A9" s="13">
        <v>305</v>
      </c>
      <c r="B9" s="3" t="s">
        <v>65</v>
      </c>
      <c r="C9" s="3" t="s">
        <v>5</v>
      </c>
      <c r="D9" s="7" t="s">
        <v>68</v>
      </c>
      <c r="E9" s="8" t="s">
        <v>70</v>
      </c>
      <c r="F9" s="8" t="s">
        <v>10</v>
      </c>
      <c r="G9" s="47">
        <v>36.43</v>
      </c>
      <c r="H9" s="47">
        <v>36.5</v>
      </c>
      <c r="I9" s="47">
        <v>36.44</v>
      </c>
      <c r="J9" s="47">
        <v>36.58</v>
      </c>
      <c r="K9" s="47"/>
      <c r="L9" s="47"/>
      <c r="M9" s="48">
        <f>(G9*$G$4+H9*$H$4+I9*$I$4+J9*$J$4+K9*$K$4+L9*$L$4)</f>
        <v>145.95</v>
      </c>
      <c r="N9" s="48">
        <f>IF(M9&gt;0,M9*-1,-1000)</f>
        <v>-145.95</v>
      </c>
      <c r="O9" s="11">
        <f>IF(M9&gt;0,RANK(N9,N:N),0)</f>
        <v>1</v>
      </c>
    </row>
    <row r="10" spans="1:15" ht="13.5" customHeight="1">
      <c r="A10" s="13">
        <v>312</v>
      </c>
      <c r="B10" s="3" t="s">
        <v>65</v>
      </c>
      <c r="C10" s="3" t="s">
        <v>5</v>
      </c>
      <c r="D10" s="7" t="s">
        <v>78</v>
      </c>
      <c r="E10" s="8" t="s">
        <v>79</v>
      </c>
      <c r="F10" s="8" t="s">
        <v>35</v>
      </c>
      <c r="G10" s="47">
        <v>36.5</v>
      </c>
      <c r="H10" s="47">
        <v>36.86</v>
      </c>
      <c r="I10" s="47">
        <v>36.43</v>
      </c>
      <c r="J10" s="47">
        <v>36.68</v>
      </c>
      <c r="K10" s="47"/>
      <c r="L10" s="47"/>
      <c r="M10" s="48">
        <f>(G10*$G$4+H10*$H$4+I10*$I$4+J10*$J$4+K10*$K$4+L10*$L$4)</f>
        <v>146.47</v>
      </c>
      <c r="N10" s="48">
        <f>IF(M10&gt;0,M10*-1,-1000)</f>
        <v>-146.47</v>
      </c>
      <c r="O10" s="11">
        <f>IF(M10&gt;0,RANK(N10,N:N),0)</f>
        <v>2</v>
      </c>
    </row>
    <row r="11" spans="1:15" ht="13.5" customHeight="1">
      <c r="A11" s="13">
        <v>307</v>
      </c>
      <c r="B11" s="3" t="s">
        <v>65</v>
      </c>
      <c r="C11" s="14" t="s">
        <v>5</v>
      </c>
      <c r="D11" s="6" t="s">
        <v>33</v>
      </c>
      <c r="E11" s="6" t="s">
        <v>45</v>
      </c>
      <c r="F11" s="6" t="s">
        <v>35</v>
      </c>
      <c r="G11" s="47">
        <v>36.55</v>
      </c>
      <c r="H11" s="47">
        <v>36.75</v>
      </c>
      <c r="I11" s="47">
        <v>36.43</v>
      </c>
      <c r="J11" s="47">
        <v>36.75</v>
      </c>
      <c r="K11" s="47"/>
      <c r="L11" s="47"/>
      <c r="M11" s="48">
        <f>(G11*$G$4+H11*$H$4+I11*$I$4+J11*$J$4+K11*$K$4+L11*$L$4)</f>
        <v>146.48</v>
      </c>
      <c r="N11" s="48">
        <f>IF(M11&gt;0,M11*-1,-1000)</f>
        <v>-146.48</v>
      </c>
      <c r="O11" s="11">
        <f>IF(M11&gt;0,RANK(N11,N:N),0)</f>
        <v>3</v>
      </c>
    </row>
    <row r="12" spans="1:15" ht="13.5" customHeight="1">
      <c r="A12" s="13">
        <v>313</v>
      </c>
      <c r="B12" s="3" t="s">
        <v>65</v>
      </c>
      <c r="C12" s="3" t="s">
        <v>5</v>
      </c>
      <c r="D12" s="10" t="s">
        <v>80</v>
      </c>
      <c r="E12" s="9" t="s">
        <v>59</v>
      </c>
      <c r="F12" s="9" t="s">
        <v>38</v>
      </c>
      <c r="G12" s="47">
        <v>36.84</v>
      </c>
      <c r="H12" s="47">
        <v>36.51</v>
      </c>
      <c r="I12" s="47">
        <v>36.64</v>
      </c>
      <c r="J12" s="47">
        <v>36.49</v>
      </c>
      <c r="K12" s="47"/>
      <c r="L12" s="47"/>
      <c r="M12" s="48">
        <f>(G12*$G$4+H12*$H$4+I12*$I$4+J12*$J$4+K12*$K$4+L12*$L$4)</f>
        <v>146.48</v>
      </c>
      <c r="N12" s="48">
        <f>IF(M12&gt;0,M12*-1,-1000)</f>
        <v>-146.48</v>
      </c>
      <c r="O12" s="11">
        <f>IF(M12&gt;0,RANK(N12,N:N),0)</f>
        <v>3</v>
      </c>
    </row>
    <row r="13" spans="1:15" ht="13.5" customHeight="1">
      <c r="A13" s="13">
        <v>317</v>
      </c>
      <c r="B13" s="3" t="s">
        <v>65</v>
      </c>
      <c r="C13" s="3" t="s">
        <v>5</v>
      </c>
      <c r="D13" s="5" t="s">
        <v>82</v>
      </c>
      <c r="E13" s="8" t="s">
        <v>83</v>
      </c>
      <c r="F13" s="8" t="s">
        <v>8</v>
      </c>
      <c r="G13" s="47">
        <v>36.69</v>
      </c>
      <c r="H13" s="47">
        <v>36.62</v>
      </c>
      <c r="I13" s="47">
        <v>36.7</v>
      </c>
      <c r="J13" s="47">
        <v>36.52</v>
      </c>
      <c r="K13" s="47"/>
      <c r="L13" s="47"/>
      <c r="M13" s="48">
        <f aca="true" t="shared" si="0" ref="M13:M44">(G13*$G$4+H13*$H$4+I13*$I$4+J13*$J$4+K13*$K$4+L13*$L$4)</f>
        <v>146.53</v>
      </c>
      <c r="N13" s="48">
        <f aca="true" t="shared" si="1" ref="N13:N44">IF(M13&gt;0,M13*-1,-1000)</f>
        <v>-146.53</v>
      </c>
      <c r="O13" s="11">
        <f>IF(M13&gt;0,RANK(N13,N:N),0)</f>
        <v>5</v>
      </c>
    </row>
    <row r="14" spans="1:15" ht="13.5" customHeight="1">
      <c r="A14" s="13">
        <v>310</v>
      </c>
      <c r="B14" s="3" t="s">
        <v>65</v>
      </c>
      <c r="C14" s="3" t="s">
        <v>5</v>
      </c>
      <c r="D14" s="4" t="s">
        <v>74</v>
      </c>
      <c r="E14" s="4" t="s">
        <v>75</v>
      </c>
      <c r="F14" s="4" t="s">
        <v>35</v>
      </c>
      <c r="G14" s="47">
        <v>36.68</v>
      </c>
      <c r="H14" s="47">
        <v>36.72</v>
      </c>
      <c r="I14" s="47">
        <v>36.55</v>
      </c>
      <c r="J14" s="47">
        <v>36.65</v>
      </c>
      <c r="K14" s="47"/>
      <c r="L14" s="47"/>
      <c r="M14" s="48">
        <f t="shared" si="0"/>
        <v>146.6</v>
      </c>
      <c r="N14" s="48">
        <f t="shared" si="1"/>
        <v>-146.6</v>
      </c>
      <c r="O14" s="11">
        <f>IF(M14&gt;0,RANK(N14,N:N),0)</f>
        <v>6</v>
      </c>
    </row>
    <row r="15" spans="1:15" ht="13.5" customHeight="1">
      <c r="A15" s="54">
        <v>367</v>
      </c>
      <c r="B15" s="50" t="s">
        <v>65</v>
      </c>
      <c r="C15" s="50" t="s">
        <v>5</v>
      </c>
      <c r="D15" s="51" t="s">
        <v>84</v>
      </c>
      <c r="E15" s="51" t="s">
        <v>58</v>
      </c>
      <c r="F15" s="52" t="s">
        <v>35</v>
      </c>
      <c r="G15" s="47">
        <v>36.75</v>
      </c>
      <c r="H15" s="47">
        <v>36.49</v>
      </c>
      <c r="I15" s="47">
        <v>36.77</v>
      </c>
      <c r="J15" s="47">
        <v>36.6</v>
      </c>
      <c r="K15" s="47"/>
      <c r="L15" s="47"/>
      <c r="M15" s="48">
        <f t="shared" si="0"/>
        <v>146.61</v>
      </c>
      <c r="N15" s="48">
        <f t="shared" si="1"/>
        <v>-146.61</v>
      </c>
      <c r="O15" s="11">
        <f>IF(M15&gt;0,RANK(N15,N:N),0)</f>
        <v>7</v>
      </c>
    </row>
    <row r="16" spans="1:15" ht="13.5" customHeight="1">
      <c r="A16" s="13">
        <v>320</v>
      </c>
      <c r="B16" s="3" t="s">
        <v>65</v>
      </c>
      <c r="C16" s="3" t="s">
        <v>5</v>
      </c>
      <c r="D16" s="10" t="s">
        <v>84</v>
      </c>
      <c r="E16" s="9" t="s">
        <v>85</v>
      </c>
      <c r="F16" s="9" t="s">
        <v>35</v>
      </c>
      <c r="G16" s="47">
        <v>36.52</v>
      </c>
      <c r="H16" s="47">
        <v>36.71</v>
      </c>
      <c r="I16" s="47">
        <v>36.63</v>
      </c>
      <c r="J16" s="47">
        <v>36.79</v>
      </c>
      <c r="K16" s="47"/>
      <c r="L16" s="47"/>
      <c r="M16" s="48">
        <f t="shared" si="0"/>
        <v>146.65</v>
      </c>
      <c r="N16" s="48">
        <f t="shared" si="1"/>
        <v>-146.65</v>
      </c>
      <c r="O16" s="11">
        <f>IF(M16&gt;0,RANK(N16,N:N),0)</f>
        <v>8</v>
      </c>
    </row>
    <row r="17" spans="1:15" ht="13.5" customHeight="1">
      <c r="A17" s="13">
        <v>306</v>
      </c>
      <c r="B17" s="3" t="s">
        <v>65</v>
      </c>
      <c r="C17" s="3" t="s">
        <v>5</v>
      </c>
      <c r="D17" s="4" t="s">
        <v>71</v>
      </c>
      <c r="E17" s="4" t="s">
        <v>72</v>
      </c>
      <c r="F17" s="4" t="s">
        <v>35</v>
      </c>
      <c r="G17" s="47">
        <v>36.81</v>
      </c>
      <c r="H17" s="47">
        <v>36.79</v>
      </c>
      <c r="I17" s="47">
        <v>36.67</v>
      </c>
      <c r="J17" s="47">
        <v>36.51</v>
      </c>
      <c r="K17" s="47"/>
      <c r="L17" s="47"/>
      <c r="M17" s="48">
        <f t="shared" si="0"/>
        <v>146.78</v>
      </c>
      <c r="N17" s="48">
        <f t="shared" si="1"/>
        <v>-146.78</v>
      </c>
      <c r="O17" s="11">
        <f>IF(M17&gt;0,RANK(N17,N:N),0)</f>
        <v>9</v>
      </c>
    </row>
    <row r="18" spans="1:15" ht="13.5" customHeight="1">
      <c r="A18" s="13">
        <v>311</v>
      </c>
      <c r="B18" s="3" t="s">
        <v>65</v>
      </c>
      <c r="C18" s="3" t="s">
        <v>5</v>
      </c>
      <c r="D18" s="10" t="s">
        <v>76</v>
      </c>
      <c r="E18" s="16" t="s">
        <v>77</v>
      </c>
      <c r="F18" s="5" t="s">
        <v>35</v>
      </c>
      <c r="G18" s="47">
        <v>36.89</v>
      </c>
      <c r="H18" s="47">
        <v>36.59</v>
      </c>
      <c r="I18" s="47">
        <v>36.74</v>
      </c>
      <c r="J18" s="47">
        <v>36.58</v>
      </c>
      <c r="K18" s="47"/>
      <c r="L18" s="47"/>
      <c r="M18" s="48">
        <f t="shared" si="0"/>
        <v>146.8</v>
      </c>
      <c r="N18" s="48">
        <f t="shared" si="1"/>
        <v>-146.8</v>
      </c>
      <c r="O18" s="11">
        <f>IF(M18&gt;0,RANK(N18,N:N),0)</f>
        <v>10</v>
      </c>
    </row>
    <row r="19" spans="1:15" ht="13.5" customHeight="1">
      <c r="A19" s="13">
        <v>325</v>
      </c>
      <c r="B19" s="3" t="s">
        <v>65</v>
      </c>
      <c r="C19" s="3" t="s">
        <v>5</v>
      </c>
      <c r="D19" s="4" t="s">
        <v>91</v>
      </c>
      <c r="E19" s="4" t="s">
        <v>92</v>
      </c>
      <c r="F19" s="4" t="s">
        <v>35</v>
      </c>
      <c r="G19" s="47">
        <v>36.91</v>
      </c>
      <c r="H19" s="47">
        <v>36.59</v>
      </c>
      <c r="I19" s="47">
        <v>36.83</v>
      </c>
      <c r="J19" s="47">
        <v>36.5</v>
      </c>
      <c r="K19" s="47"/>
      <c r="L19" s="47"/>
      <c r="M19" s="48">
        <f t="shared" si="0"/>
        <v>146.82999999999998</v>
      </c>
      <c r="N19" s="48">
        <f t="shared" si="1"/>
        <v>-146.82999999999998</v>
      </c>
      <c r="O19" s="11">
        <f>IF(M19&gt;0,RANK(N19,N:N),0)</f>
        <v>11</v>
      </c>
    </row>
    <row r="20" spans="1:15" ht="13.5" customHeight="1">
      <c r="A20" s="13">
        <v>303</v>
      </c>
      <c r="B20" s="3" t="s">
        <v>65</v>
      </c>
      <c r="C20" s="3" t="s">
        <v>5</v>
      </c>
      <c r="D20" s="5" t="s">
        <v>68</v>
      </c>
      <c r="E20" s="8" t="s">
        <v>69</v>
      </c>
      <c r="F20" s="8" t="s">
        <v>10</v>
      </c>
      <c r="G20" s="47">
        <v>36.82</v>
      </c>
      <c r="H20" s="47">
        <v>36.73</v>
      </c>
      <c r="I20" s="47">
        <v>36.72</v>
      </c>
      <c r="J20" s="47">
        <v>36.57</v>
      </c>
      <c r="K20" s="47"/>
      <c r="L20" s="47"/>
      <c r="M20" s="48">
        <f t="shared" si="0"/>
        <v>146.84</v>
      </c>
      <c r="N20" s="48">
        <f t="shared" si="1"/>
        <v>-146.84</v>
      </c>
      <c r="O20" s="11">
        <f>IF(M20&gt;0,RANK(N20,N:N),0)</f>
        <v>12</v>
      </c>
    </row>
    <row r="21" spans="1:15" ht="13.5" customHeight="1">
      <c r="A21" s="13">
        <v>332</v>
      </c>
      <c r="B21" s="3" t="s">
        <v>65</v>
      </c>
      <c r="C21" s="3" t="s">
        <v>5</v>
      </c>
      <c r="D21" s="10" t="s">
        <v>101</v>
      </c>
      <c r="E21" s="9" t="s">
        <v>102</v>
      </c>
      <c r="F21" s="9" t="s">
        <v>98</v>
      </c>
      <c r="G21" s="47">
        <v>36.6</v>
      </c>
      <c r="H21" s="47">
        <v>36.81</v>
      </c>
      <c r="I21" s="47">
        <v>36.73</v>
      </c>
      <c r="J21" s="47">
        <v>36.77</v>
      </c>
      <c r="K21" s="47"/>
      <c r="L21" s="47"/>
      <c r="M21" s="48">
        <f t="shared" si="0"/>
        <v>146.91</v>
      </c>
      <c r="N21" s="48">
        <f t="shared" si="1"/>
        <v>-146.91</v>
      </c>
      <c r="O21" s="11">
        <f>IF(M21&gt;0,RANK(N21,N:N),0)</f>
        <v>13</v>
      </c>
    </row>
    <row r="22" spans="1:15" ht="13.5" customHeight="1">
      <c r="A22" s="13">
        <v>324</v>
      </c>
      <c r="B22" s="3" t="s">
        <v>65</v>
      </c>
      <c r="C22" s="3" t="s">
        <v>5</v>
      </c>
      <c r="D22" s="7" t="s">
        <v>82</v>
      </c>
      <c r="E22" s="8" t="s">
        <v>90</v>
      </c>
      <c r="F22" s="8" t="s">
        <v>8</v>
      </c>
      <c r="G22" s="47">
        <v>36.7</v>
      </c>
      <c r="H22" s="47">
        <v>36.79</v>
      </c>
      <c r="I22" s="47">
        <v>36.63</v>
      </c>
      <c r="J22" s="47">
        <v>36.8</v>
      </c>
      <c r="K22" s="47"/>
      <c r="L22" s="47"/>
      <c r="M22" s="48">
        <f t="shared" si="0"/>
        <v>146.92000000000002</v>
      </c>
      <c r="N22" s="48">
        <f t="shared" si="1"/>
        <v>-146.92000000000002</v>
      </c>
      <c r="O22" s="11">
        <f>IF(M22&gt;0,RANK(N22,N:N),0)</f>
        <v>14</v>
      </c>
    </row>
    <row r="23" spans="1:15" ht="13.5" customHeight="1">
      <c r="A23" s="13">
        <v>315</v>
      </c>
      <c r="B23" s="3" t="s">
        <v>65</v>
      </c>
      <c r="C23" s="3" t="s">
        <v>5</v>
      </c>
      <c r="D23" s="4" t="s">
        <v>81</v>
      </c>
      <c r="E23" s="4" t="s">
        <v>32</v>
      </c>
      <c r="F23" s="4" t="s">
        <v>35</v>
      </c>
      <c r="G23" s="47">
        <v>36.54</v>
      </c>
      <c r="H23" s="47">
        <v>36.98</v>
      </c>
      <c r="I23" s="47">
        <v>36.59</v>
      </c>
      <c r="J23" s="47">
        <v>36.82</v>
      </c>
      <c r="K23" s="47"/>
      <c r="L23" s="47"/>
      <c r="M23" s="48">
        <f t="shared" si="0"/>
        <v>146.93</v>
      </c>
      <c r="N23" s="48">
        <f t="shared" si="1"/>
        <v>-146.93</v>
      </c>
      <c r="O23" s="11">
        <f>IF(M23&gt;0,RANK(N23,N:N),0)</f>
        <v>15</v>
      </c>
    </row>
    <row r="24" spans="1:15" ht="13.5" customHeight="1">
      <c r="A24" s="13">
        <v>328</v>
      </c>
      <c r="B24" s="3" t="s">
        <v>65</v>
      </c>
      <c r="C24" s="3" t="s">
        <v>5</v>
      </c>
      <c r="D24" s="5" t="s">
        <v>95</v>
      </c>
      <c r="E24" s="6" t="s">
        <v>96</v>
      </c>
      <c r="F24" s="6" t="s">
        <v>38</v>
      </c>
      <c r="G24" s="47">
        <v>36.75</v>
      </c>
      <c r="H24" s="47">
        <v>36.74</v>
      </c>
      <c r="I24" s="47">
        <v>36.73</v>
      </c>
      <c r="J24" s="47">
        <v>36.81</v>
      </c>
      <c r="K24" s="47"/>
      <c r="L24" s="47"/>
      <c r="M24" s="48">
        <f t="shared" si="0"/>
        <v>147.03</v>
      </c>
      <c r="N24" s="48">
        <f t="shared" si="1"/>
        <v>-147.03</v>
      </c>
      <c r="O24" s="11">
        <f>IF(M24&gt;0,RANK(N24,N:N),0)</f>
        <v>16</v>
      </c>
    </row>
    <row r="25" spans="1:15" ht="13.5" customHeight="1">
      <c r="A25" s="13">
        <v>340</v>
      </c>
      <c r="B25" s="3" t="s">
        <v>65</v>
      </c>
      <c r="C25" s="3" t="s">
        <v>5</v>
      </c>
      <c r="D25" s="5" t="s">
        <v>37</v>
      </c>
      <c r="E25" s="8" t="s">
        <v>109</v>
      </c>
      <c r="F25" s="8" t="s">
        <v>38</v>
      </c>
      <c r="G25" s="47">
        <v>37.12</v>
      </c>
      <c r="H25" s="47">
        <v>36.46</v>
      </c>
      <c r="I25" s="47">
        <v>36.91</v>
      </c>
      <c r="J25" s="47">
        <v>36.57</v>
      </c>
      <c r="K25" s="47"/>
      <c r="L25" s="47"/>
      <c r="M25" s="48">
        <f t="shared" si="0"/>
        <v>147.06</v>
      </c>
      <c r="N25" s="48">
        <f t="shared" si="1"/>
        <v>-147.06</v>
      </c>
      <c r="O25" s="11">
        <f>IF(M25&gt;0,RANK(N25,N:N),0)</f>
        <v>17</v>
      </c>
    </row>
    <row r="26" spans="1:15" ht="13.5" customHeight="1">
      <c r="A26" s="13">
        <v>302</v>
      </c>
      <c r="B26" s="3" t="s">
        <v>65</v>
      </c>
      <c r="C26" s="3" t="s">
        <v>5</v>
      </c>
      <c r="D26" s="7" t="s">
        <v>6</v>
      </c>
      <c r="E26" s="8" t="s">
        <v>67</v>
      </c>
      <c r="F26" s="8" t="s">
        <v>8</v>
      </c>
      <c r="G26" s="47">
        <v>36.78</v>
      </c>
      <c r="H26" s="47">
        <v>36.88</v>
      </c>
      <c r="I26" s="47">
        <v>36.66</v>
      </c>
      <c r="J26" s="47">
        <v>36.87</v>
      </c>
      <c r="K26" s="47"/>
      <c r="L26" s="47"/>
      <c r="M26" s="48">
        <f t="shared" si="0"/>
        <v>147.19</v>
      </c>
      <c r="N26" s="48">
        <f t="shared" si="1"/>
        <v>-147.19</v>
      </c>
      <c r="O26" s="11">
        <f>IF(M26&gt;0,RANK(N26,N:N),0)</f>
        <v>18</v>
      </c>
    </row>
    <row r="27" spans="1:15" ht="13.5" customHeight="1">
      <c r="A27" s="13">
        <v>301</v>
      </c>
      <c r="B27" s="3" t="s">
        <v>65</v>
      </c>
      <c r="C27" s="3" t="s">
        <v>5</v>
      </c>
      <c r="D27" s="7" t="s">
        <v>6</v>
      </c>
      <c r="E27" s="8" t="s">
        <v>66</v>
      </c>
      <c r="F27" s="8" t="s">
        <v>10</v>
      </c>
      <c r="G27" s="47">
        <v>36.79</v>
      </c>
      <c r="H27" s="47">
        <v>36.87</v>
      </c>
      <c r="I27" s="47">
        <v>36.88</v>
      </c>
      <c r="J27" s="47">
        <v>36.7</v>
      </c>
      <c r="K27" s="47"/>
      <c r="L27" s="47"/>
      <c r="M27" s="48">
        <f t="shared" si="0"/>
        <v>147.24</v>
      </c>
      <c r="N27" s="48">
        <f t="shared" si="1"/>
        <v>-147.24</v>
      </c>
      <c r="O27" s="11">
        <f>IF(M27&gt;0,RANK(N27,N:N),0)</f>
        <v>19</v>
      </c>
    </row>
    <row r="28" spans="1:15" ht="13.5" customHeight="1">
      <c r="A28" s="54">
        <v>372</v>
      </c>
      <c r="B28" s="50" t="s">
        <v>65</v>
      </c>
      <c r="C28" s="50" t="s">
        <v>5</v>
      </c>
      <c r="D28" s="51" t="s">
        <v>6</v>
      </c>
      <c r="E28" s="51" t="s">
        <v>125</v>
      </c>
      <c r="F28" s="52" t="s">
        <v>8</v>
      </c>
      <c r="G28" s="47">
        <v>36.74</v>
      </c>
      <c r="H28" s="47">
        <v>36.94</v>
      </c>
      <c r="I28" s="47">
        <v>36.66</v>
      </c>
      <c r="J28" s="47">
        <v>36.96</v>
      </c>
      <c r="K28" s="47"/>
      <c r="L28" s="47"/>
      <c r="M28" s="48">
        <f t="shared" si="0"/>
        <v>147.3</v>
      </c>
      <c r="N28" s="48">
        <f t="shared" si="1"/>
        <v>-147.3</v>
      </c>
      <c r="O28" s="11">
        <f>IF(M28&gt;0,RANK(N28,N:N),0)</f>
        <v>20</v>
      </c>
    </row>
    <row r="29" spans="1:15" ht="13.5" customHeight="1">
      <c r="A29" s="13">
        <v>322</v>
      </c>
      <c r="B29" s="3" t="s">
        <v>65</v>
      </c>
      <c r="C29" s="3" t="s">
        <v>5</v>
      </c>
      <c r="D29" s="7" t="s">
        <v>81</v>
      </c>
      <c r="E29" s="8" t="s">
        <v>87</v>
      </c>
      <c r="F29" s="8" t="s">
        <v>35</v>
      </c>
      <c r="G29" s="47">
        <v>36.77</v>
      </c>
      <c r="H29" s="47">
        <v>36.81</v>
      </c>
      <c r="I29" s="47">
        <v>36.75</v>
      </c>
      <c r="J29" s="47">
        <v>37</v>
      </c>
      <c r="K29" s="47"/>
      <c r="L29" s="47"/>
      <c r="M29" s="48">
        <f t="shared" si="0"/>
        <v>147.33</v>
      </c>
      <c r="N29" s="48">
        <f t="shared" si="1"/>
        <v>-147.33</v>
      </c>
      <c r="O29" s="11">
        <f>IF(M29&gt;0,RANK(N29,N:N),0)</f>
        <v>21</v>
      </c>
    </row>
    <row r="30" spans="1:15" ht="13.5" customHeight="1">
      <c r="A30" s="13">
        <v>333</v>
      </c>
      <c r="B30" s="3" t="s">
        <v>65</v>
      </c>
      <c r="C30" s="3" t="s">
        <v>5</v>
      </c>
      <c r="D30" s="5" t="s">
        <v>103</v>
      </c>
      <c r="E30" s="6" t="s">
        <v>102</v>
      </c>
      <c r="F30" s="6" t="s">
        <v>98</v>
      </c>
      <c r="G30" s="47">
        <v>37.23</v>
      </c>
      <c r="H30" s="47">
        <v>36.6</v>
      </c>
      <c r="I30" s="47">
        <v>36.96</v>
      </c>
      <c r="J30" s="47">
        <v>36.56</v>
      </c>
      <c r="K30" s="47"/>
      <c r="L30" s="47"/>
      <c r="M30" s="48">
        <f t="shared" si="0"/>
        <v>147.35</v>
      </c>
      <c r="N30" s="48">
        <f t="shared" si="1"/>
        <v>-147.35</v>
      </c>
      <c r="O30" s="11">
        <f>IF(M30&gt;0,RANK(N30,N:N),0)</f>
        <v>22</v>
      </c>
    </row>
    <row r="31" spans="1:15" ht="13.5" customHeight="1">
      <c r="A31" s="13">
        <v>348</v>
      </c>
      <c r="B31" s="3" t="s">
        <v>65</v>
      </c>
      <c r="C31" s="3" t="s">
        <v>5</v>
      </c>
      <c r="D31" s="5" t="s">
        <v>116</v>
      </c>
      <c r="E31" s="6" t="s">
        <v>97</v>
      </c>
      <c r="F31" s="6" t="s">
        <v>20</v>
      </c>
      <c r="G31" s="47">
        <v>36.71</v>
      </c>
      <c r="H31" s="47">
        <v>37.02</v>
      </c>
      <c r="I31" s="47">
        <v>36.69</v>
      </c>
      <c r="J31" s="47">
        <v>36.94</v>
      </c>
      <c r="K31" s="47"/>
      <c r="L31" s="47"/>
      <c r="M31" s="48">
        <f t="shared" si="0"/>
        <v>147.36</v>
      </c>
      <c r="N31" s="48">
        <f t="shared" si="1"/>
        <v>-147.36</v>
      </c>
      <c r="O31" s="11">
        <f>IF(M31&gt;0,RANK(N31,N:N),0)</f>
        <v>23</v>
      </c>
    </row>
    <row r="32" spans="1:15" ht="13.5" customHeight="1">
      <c r="A32" s="13">
        <v>323</v>
      </c>
      <c r="B32" s="3" t="s">
        <v>65</v>
      </c>
      <c r="C32" s="3" t="s">
        <v>5</v>
      </c>
      <c r="D32" s="7" t="s">
        <v>88</v>
      </c>
      <c r="E32" s="8" t="s">
        <v>89</v>
      </c>
      <c r="F32" s="8" t="s">
        <v>49</v>
      </c>
      <c r="G32" s="47">
        <v>37.14</v>
      </c>
      <c r="H32" s="47">
        <v>36.79</v>
      </c>
      <c r="I32" s="47">
        <v>36.92</v>
      </c>
      <c r="J32" s="47">
        <v>36.54</v>
      </c>
      <c r="K32" s="47"/>
      <c r="L32" s="47"/>
      <c r="M32" s="48">
        <f t="shared" si="0"/>
        <v>147.39000000000001</v>
      </c>
      <c r="N32" s="48">
        <f t="shared" si="1"/>
        <v>-147.39000000000001</v>
      </c>
      <c r="O32" s="11">
        <f>IF(M32&gt;0,RANK(N32,N:N),0)</f>
        <v>24</v>
      </c>
    </row>
    <row r="33" spans="1:15" ht="13.5" customHeight="1">
      <c r="A33" s="13">
        <v>347</v>
      </c>
      <c r="B33" s="3" t="s">
        <v>65</v>
      </c>
      <c r="C33" s="3" t="s">
        <v>5</v>
      </c>
      <c r="D33" s="5" t="s">
        <v>24</v>
      </c>
      <c r="E33" s="8" t="s">
        <v>115</v>
      </c>
      <c r="F33" s="8" t="s">
        <v>26</v>
      </c>
      <c r="G33" s="47">
        <v>37.1</v>
      </c>
      <c r="H33" s="47">
        <v>36.61</v>
      </c>
      <c r="I33" s="47">
        <v>36.95</v>
      </c>
      <c r="J33" s="47">
        <v>36.73</v>
      </c>
      <c r="K33" s="47"/>
      <c r="L33" s="47"/>
      <c r="M33" s="48">
        <f t="shared" si="0"/>
        <v>147.39000000000001</v>
      </c>
      <c r="N33" s="48">
        <f t="shared" si="1"/>
        <v>-147.39000000000001</v>
      </c>
      <c r="O33" s="11">
        <f>IF(M33&gt;0,RANK(N33,N:N),0)</f>
        <v>24</v>
      </c>
    </row>
    <row r="34" spans="1:15" ht="13.5" customHeight="1">
      <c r="A34" s="13">
        <v>326</v>
      </c>
      <c r="B34" s="3" t="s">
        <v>65</v>
      </c>
      <c r="C34" s="3" t="s">
        <v>5</v>
      </c>
      <c r="D34" s="5" t="s">
        <v>33</v>
      </c>
      <c r="E34" s="8" t="s">
        <v>54</v>
      </c>
      <c r="F34" s="8" t="s">
        <v>35</v>
      </c>
      <c r="G34" s="47">
        <v>36.82</v>
      </c>
      <c r="H34" s="47">
        <v>36.87</v>
      </c>
      <c r="I34" s="47">
        <v>36.88</v>
      </c>
      <c r="J34" s="47">
        <v>36.85</v>
      </c>
      <c r="K34" s="47"/>
      <c r="L34" s="47"/>
      <c r="M34" s="48">
        <f t="shared" si="0"/>
        <v>147.42</v>
      </c>
      <c r="N34" s="48">
        <f t="shared" si="1"/>
        <v>-147.42</v>
      </c>
      <c r="O34" s="11">
        <f>IF(M34&gt;0,RANK(N34,N:N),0)</f>
        <v>26</v>
      </c>
    </row>
    <row r="35" spans="1:15" ht="13.5" customHeight="1">
      <c r="A35" s="13">
        <v>308</v>
      </c>
      <c r="B35" s="3" t="s">
        <v>65</v>
      </c>
      <c r="C35" s="3" t="s">
        <v>5</v>
      </c>
      <c r="D35" s="10" t="s">
        <v>73</v>
      </c>
      <c r="E35" s="9" t="s">
        <v>69</v>
      </c>
      <c r="F35" s="9" t="s">
        <v>8</v>
      </c>
      <c r="G35" s="47">
        <v>37.12</v>
      </c>
      <c r="H35" s="47">
        <v>36.87</v>
      </c>
      <c r="I35" s="47">
        <v>36.77</v>
      </c>
      <c r="J35" s="47">
        <v>36.75</v>
      </c>
      <c r="K35" s="47"/>
      <c r="L35" s="47"/>
      <c r="M35" s="48">
        <f t="shared" si="0"/>
        <v>147.51</v>
      </c>
      <c r="N35" s="48">
        <f t="shared" si="1"/>
        <v>-147.51</v>
      </c>
      <c r="O35" s="11">
        <f>IF(M35&gt;0,RANK(N35,N:N),0)</f>
        <v>27</v>
      </c>
    </row>
    <row r="36" spans="1:15" ht="13.5" customHeight="1">
      <c r="A36" s="54">
        <v>377</v>
      </c>
      <c r="B36" s="50" t="s">
        <v>65</v>
      </c>
      <c r="C36" s="50" t="s">
        <v>5</v>
      </c>
      <c r="D36" s="51" t="s">
        <v>29</v>
      </c>
      <c r="E36" s="51" t="s">
        <v>30</v>
      </c>
      <c r="F36" s="52" t="s">
        <v>13</v>
      </c>
      <c r="G36" s="47">
        <v>37.12</v>
      </c>
      <c r="H36" s="47">
        <v>36.56</v>
      </c>
      <c r="I36" s="47">
        <v>37.21</v>
      </c>
      <c r="J36" s="47">
        <v>36.67</v>
      </c>
      <c r="K36" s="47"/>
      <c r="L36" s="47"/>
      <c r="M36" s="48">
        <f t="shared" si="0"/>
        <v>147.56</v>
      </c>
      <c r="N36" s="48">
        <f t="shared" si="1"/>
        <v>-147.56</v>
      </c>
      <c r="O36" s="11">
        <f>IF(M36&gt;0,RANK(N36,N:N),0)</f>
        <v>28</v>
      </c>
    </row>
    <row r="37" spans="1:15" ht="13.5" customHeight="1">
      <c r="A37" s="13">
        <v>351</v>
      </c>
      <c r="B37" s="15" t="s">
        <v>65</v>
      </c>
      <c r="C37" s="3" t="s">
        <v>5</v>
      </c>
      <c r="D37" s="7" t="s">
        <v>121</v>
      </c>
      <c r="E37" s="8" t="s">
        <v>122</v>
      </c>
      <c r="F37" s="8" t="s">
        <v>20</v>
      </c>
      <c r="G37" s="47">
        <v>37.08</v>
      </c>
      <c r="H37" s="47">
        <v>36.61</v>
      </c>
      <c r="I37" s="47">
        <v>37.22</v>
      </c>
      <c r="J37" s="47">
        <v>36.68</v>
      </c>
      <c r="K37" s="47"/>
      <c r="L37" s="47"/>
      <c r="M37" s="48">
        <f t="shared" si="0"/>
        <v>147.59</v>
      </c>
      <c r="N37" s="48">
        <f t="shared" si="1"/>
        <v>-147.59</v>
      </c>
      <c r="O37" s="11">
        <f>IF(M37&gt;0,RANK(N37,N:N),0)</f>
        <v>29</v>
      </c>
    </row>
    <row r="38" spans="1:15" ht="13.5" customHeight="1">
      <c r="A38" s="13">
        <v>331</v>
      </c>
      <c r="B38" s="3" t="s">
        <v>65</v>
      </c>
      <c r="C38" s="3" t="s">
        <v>5</v>
      </c>
      <c r="D38" s="7" t="s">
        <v>99</v>
      </c>
      <c r="E38" s="8" t="s">
        <v>100</v>
      </c>
      <c r="F38" s="8" t="s">
        <v>49</v>
      </c>
      <c r="G38" s="47">
        <v>37.19</v>
      </c>
      <c r="H38" s="47">
        <v>36.79</v>
      </c>
      <c r="I38" s="47">
        <v>36.98</v>
      </c>
      <c r="J38" s="47">
        <v>36.69</v>
      </c>
      <c r="K38" s="47"/>
      <c r="L38" s="47"/>
      <c r="M38" s="48">
        <f t="shared" si="0"/>
        <v>147.64999999999998</v>
      </c>
      <c r="N38" s="48">
        <f t="shared" si="1"/>
        <v>-147.64999999999998</v>
      </c>
      <c r="O38" s="11">
        <f>IF(M38&gt;0,RANK(N38,N:N),0)</f>
        <v>30</v>
      </c>
    </row>
    <row r="39" spans="1:15" ht="13.5" customHeight="1">
      <c r="A39" s="13">
        <v>334</v>
      </c>
      <c r="B39" s="3" t="s">
        <v>65</v>
      </c>
      <c r="C39" s="3" t="s">
        <v>5</v>
      </c>
      <c r="D39" s="7" t="s">
        <v>104</v>
      </c>
      <c r="E39" s="8" t="s">
        <v>105</v>
      </c>
      <c r="F39" s="8" t="s">
        <v>50</v>
      </c>
      <c r="G39" s="47">
        <v>36.68</v>
      </c>
      <c r="H39" s="47">
        <v>37.13</v>
      </c>
      <c r="I39" s="47">
        <v>36.78</v>
      </c>
      <c r="J39" s="47">
        <v>37.11</v>
      </c>
      <c r="K39" s="47"/>
      <c r="L39" s="47"/>
      <c r="M39" s="48">
        <f t="shared" si="0"/>
        <v>147.7</v>
      </c>
      <c r="N39" s="48">
        <f t="shared" si="1"/>
        <v>-147.7</v>
      </c>
      <c r="O39" s="11">
        <f>IF(M39&gt;0,RANK(N39,N:N),0)</f>
        <v>31</v>
      </c>
    </row>
    <row r="40" spans="1:15" ht="13.5" customHeight="1">
      <c r="A40" s="13">
        <v>336</v>
      </c>
      <c r="B40" s="3" t="s">
        <v>65</v>
      </c>
      <c r="C40" s="3" t="s">
        <v>5</v>
      </c>
      <c r="D40" s="7" t="s">
        <v>71</v>
      </c>
      <c r="E40" s="8" t="s">
        <v>106</v>
      </c>
      <c r="F40" s="8" t="s">
        <v>35</v>
      </c>
      <c r="G40" s="47">
        <v>37.33</v>
      </c>
      <c r="H40" s="47">
        <v>36.53</v>
      </c>
      <c r="I40" s="47">
        <v>37.19</v>
      </c>
      <c r="J40" s="47">
        <v>36.68</v>
      </c>
      <c r="K40" s="47"/>
      <c r="L40" s="47"/>
      <c r="M40" s="48">
        <f t="shared" si="0"/>
        <v>147.73</v>
      </c>
      <c r="N40" s="48">
        <f t="shared" si="1"/>
        <v>-147.73</v>
      </c>
      <c r="O40" s="11">
        <f>IF(M40&gt;0,RANK(N40,N:N),0)</f>
        <v>32</v>
      </c>
    </row>
    <row r="41" spans="1:15" ht="13.5" customHeight="1">
      <c r="A41" s="54">
        <v>357</v>
      </c>
      <c r="B41" s="50" t="s">
        <v>65</v>
      </c>
      <c r="C41" s="50" t="s">
        <v>5</v>
      </c>
      <c r="D41" s="51" t="s">
        <v>29</v>
      </c>
      <c r="E41" s="51" t="s">
        <v>123</v>
      </c>
      <c r="F41" s="52" t="s">
        <v>13</v>
      </c>
      <c r="G41" s="47">
        <v>36.69</v>
      </c>
      <c r="H41" s="47">
        <v>37.38</v>
      </c>
      <c r="I41" s="47">
        <v>36.72</v>
      </c>
      <c r="J41" s="47">
        <v>36.96</v>
      </c>
      <c r="K41" s="47"/>
      <c r="L41" s="47"/>
      <c r="M41" s="48">
        <f t="shared" si="0"/>
        <v>147.75</v>
      </c>
      <c r="N41" s="48">
        <f t="shared" si="1"/>
        <v>-147.75</v>
      </c>
      <c r="O41" s="11">
        <f>IF(M41&gt;0,RANK(N41,N:N),0)</f>
        <v>33</v>
      </c>
    </row>
    <row r="42" spans="1:15" ht="13.5" customHeight="1">
      <c r="A42" s="13">
        <v>342</v>
      </c>
      <c r="B42" s="3" t="s">
        <v>65</v>
      </c>
      <c r="C42" s="3" t="s">
        <v>5</v>
      </c>
      <c r="D42" s="5" t="s">
        <v>110</v>
      </c>
      <c r="E42" s="6" t="s">
        <v>111</v>
      </c>
      <c r="F42" s="6" t="s">
        <v>20</v>
      </c>
      <c r="G42" s="47">
        <v>37.27</v>
      </c>
      <c r="H42" s="47">
        <v>36.67</v>
      </c>
      <c r="I42" s="47">
        <v>37.15</v>
      </c>
      <c r="J42" s="47">
        <v>36.81</v>
      </c>
      <c r="K42" s="47"/>
      <c r="L42" s="47"/>
      <c r="M42" s="48">
        <f t="shared" si="0"/>
        <v>147.9</v>
      </c>
      <c r="N42" s="48">
        <f t="shared" si="1"/>
        <v>-147.9</v>
      </c>
      <c r="O42" s="11">
        <f>IF(M42&gt;0,RANK(N42,N:N),0)</f>
        <v>34</v>
      </c>
    </row>
    <row r="43" spans="1:15" ht="13.5" customHeight="1">
      <c r="A43" s="13">
        <v>341</v>
      </c>
      <c r="B43" s="3" t="s">
        <v>65</v>
      </c>
      <c r="C43" s="3" t="s">
        <v>5</v>
      </c>
      <c r="D43" s="7" t="s">
        <v>11</v>
      </c>
      <c r="E43" s="8" t="s">
        <v>61</v>
      </c>
      <c r="F43" s="8" t="s">
        <v>13</v>
      </c>
      <c r="G43" s="47">
        <v>36.85</v>
      </c>
      <c r="H43" s="47">
        <v>37.39</v>
      </c>
      <c r="I43" s="47">
        <v>36.77</v>
      </c>
      <c r="J43" s="47">
        <v>36.94</v>
      </c>
      <c r="K43" s="47"/>
      <c r="L43" s="47"/>
      <c r="M43" s="48">
        <f t="shared" si="0"/>
        <v>147.95000000000002</v>
      </c>
      <c r="N43" s="48">
        <f t="shared" si="1"/>
        <v>-147.95000000000002</v>
      </c>
      <c r="O43" s="11">
        <f>IF(M43&gt;0,RANK(N43,N:N),0)</f>
        <v>35</v>
      </c>
    </row>
    <row r="44" spans="1:15" ht="13.5" customHeight="1">
      <c r="A44" s="13">
        <v>327</v>
      </c>
      <c r="B44" s="3" t="s">
        <v>65</v>
      </c>
      <c r="C44" s="3" t="s">
        <v>5</v>
      </c>
      <c r="D44" s="7" t="s">
        <v>93</v>
      </c>
      <c r="E44" s="8" t="s">
        <v>94</v>
      </c>
      <c r="F44" s="8" t="s">
        <v>13</v>
      </c>
      <c r="G44" s="47">
        <v>37.49</v>
      </c>
      <c r="H44" s="47">
        <v>36.8</v>
      </c>
      <c r="I44" s="47">
        <v>37.02</v>
      </c>
      <c r="J44" s="47">
        <v>36.77</v>
      </c>
      <c r="K44" s="47"/>
      <c r="L44" s="47"/>
      <c r="M44" s="48">
        <f t="shared" si="0"/>
        <v>148.08</v>
      </c>
      <c r="N44" s="48">
        <f t="shared" si="1"/>
        <v>-148.08</v>
      </c>
      <c r="O44" s="11">
        <f>IF(M44&gt;0,RANK(N44,N:N),0)</f>
        <v>36</v>
      </c>
    </row>
    <row r="45" spans="1:15" ht="13.5" customHeight="1">
      <c r="A45" s="13">
        <v>346</v>
      </c>
      <c r="B45" s="15" t="s">
        <v>65</v>
      </c>
      <c r="C45" s="3" t="s">
        <v>5</v>
      </c>
      <c r="D45" s="4" t="s">
        <v>113</v>
      </c>
      <c r="E45" s="4" t="s">
        <v>114</v>
      </c>
      <c r="F45" s="4" t="s">
        <v>38</v>
      </c>
      <c r="G45" s="47">
        <v>36.95</v>
      </c>
      <c r="H45" s="47">
        <v>37.19</v>
      </c>
      <c r="I45" s="47">
        <v>36.9</v>
      </c>
      <c r="J45" s="47">
        <v>37.11</v>
      </c>
      <c r="K45" s="47"/>
      <c r="L45" s="47"/>
      <c r="M45" s="48">
        <f aca="true" t="shared" si="2" ref="M45:M50">(G45*$G$4+H45*$H$4+I45*$I$4+J45*$J$4+K45*$K$4+L45*$L$4)</f>
        <v>148.14999999999998</v>
      </c>
      <c r="N45" s="48">
        <f aca="true" t="shared" si="3" ref="N45:N50">IF(M45&gt;0,M45*-1,-1000)</f>
        <v>-148.14999999999998</v>
      </c>
      <c r="O45" s="11">
        <f>IF(M45&gt;0,RANK(N45,N:N),0)</f>
        <v>37</v>
      </c>
    </row>
    <row r="46" spans="1:15" ht="13.5" customHeight="1">
      <c r="A46" s="13">
        <v>349</v>
      </c>
      <c r="B46" s="3" t="s">
        <v>65</v>
      </c>
      <c r="C46" s="3" t="s">
        <v>5</v>
      </c>
      <c r="D46" s="5" t="s">
        <v>117</v>
      </c>
      <c r="E46" s="6" t="s">
        <v>118</v>
      </c>
      <c r="F46" s="6" t="s">
        <v>10</v>
      </c>
      <c r="G46" s="47">
        <v>37.3</v>
      </c>
      <c r="H46" s="47">
        <v>36.77</v>
      </c>
      <c r="I46" s="47">
        <v>37.43</v>
      </c>
      <c r="J46" s="47">
        <v>36.68</v>
      </c>
      <c r="K46" s="47"/>
      <c r="L46" s="47"/>
      <c r="M46" s="48">
        <f t="shared" si="2"/>
        <v>148.18</v>
      </c>
      <c r="N46" s="48">
        <f t="shared" si="3"/>
        <v>-148.18</v>
      </c>
      <c r="O46" s="11">
        <f>IF(M46&gt;0,RANK(N46,N:N),0)</f>
        <v>38</v>
      </c>
    </row>
    <row r="47" spans="1:15" ht="13.5" customHeight="1">
      <c r="A47" s="13">
        <v>321</v>
      </c>
      <c r="B47" s="3" t="s">
        <v>65</v>
      </c>
      <c r="C47" s="3" t="s">
        <v>5</v>
      </c>
      <c r="D47" s="7" t="s">
        <v>86</v>
      </c>
      <c r="E47" s="8" t="s">
        <v>21</v>
      </c>
      <c r="F47" s="8" t="s">
        <v>38</v>
      </c>
      <c r="G47" s="47">
        <v>37.31</v>
      </c>
      <c r="H47" s="47">
        <v>36.85</v>
      </c>
      <c r="I47" s="47">
        <v>37.17</v>
      </c>
      <c r="J47" s="47">
        <v>36.9</v>
      </c>
      <c r="K47" s="47"/>
      <c r="L47" s="47"/>
      <c r="M47" s="48">
        <f t="shared" si="2"/>
        <v>148.23</v>
      </c>
      <c r="N47" s="48">
        <f t="shared" si="3"/>
        <v>-148.23</v>
      </c>
      <c r="O47" s="11">
        <f>IF(M47&gt;0,RANK(N47,N:N),0)</f>
        <v>39</v>
      </c>
    </row>
    <row r="48" spans="1:15" ht="13.5" customHeight="1">
      <c r="A48" s="13">
        <v>338</v>
      </c>
      <c r="B48" s="15" t="s">
        <v>65</v>
      </c>
      <c r="C48" s="3" t="s">
        <v>5</v>
      </c>
      <c r="D48" s="4" t="s">
        <v>107</v>
      </c>
      <c r="E48" s="4" t="s">
        <v>108</v>
      </c>
      <c r="F48" s="4" t="s">
        <v>8</v>
      </c>
      <c r="G48" s="47">
        <v>36.93</v>
      </c>
      <c r="H48" s="47">
        <v>37.4</v>
      </c>
      <c r="I48" s="47">
        <v>36.99</v>
      </c>
      <c r="J48" s="47">
        <v>37.05</v>
      </c>
      <c r="K48" s="47"/>
      <c r="L48" s="47"/>
      <c r="M48" s="48">
        <f t="shared" si="2"/>
        <v>148.37</v>
      </c>
      <c r="N48" s="48">
        <f t="shared" si="3"/>
        <v>-148.37</v>
      </c>
      <c r="O48" s="11">
        <f>IF(M48&gt;0,RANK(N48,N:N),0)</f>
        <v>40</v>
      </c>
    </row>
    <row r="49" spans="1:15" ht="13.5" customHeight="1">
      <c r="A49" s="54">
        <v>376</v>
      </c>
      <c r="B49" s="50" t="s">
        <v>65</v>
      </c>
      <c r="C49" s="50" t="s">
        <v>5</v>
      </c>
      <c r="D49" s="51" t="s">
        <v>39</v>
      </c>
      <c r="E49" s="51" t="s">
        <v>124</v>
      </c>
      <c r="F49" s="52" t="s">
        <v>26</v>
      </c>
      <c r="G49" s="47">
        <v>36.86</v>
      </c>
      <c r="H49" s="47">
        <v>37.54</v>
      </c>
      <c r="I49" s="47">
        <v>36.8</v>
      </c>
      <c r="J49" s="47">
        <v>37.29</v>
      </c>
      <c r="K49" s="47"/>
      <c r="L49" s="47"/>
      <c r="M49" s="48">
        <f t="shared" si="2"/>
        <v>148.49</v>
      </c>
      <c r="N49" s="48">
        <f t="shared" si="3"/>
        <v>-148.49</v>
      </c>
      <c r="O49" s="11">
        <f>IF(M49&gt;0,RANK(N49,N:N),0)</f>
        <v>41</v>
      </c>
    </row>
    <row r="50" spans="1:15" ht="13.5" customHeight="1">
      <c r="A50" s="13">
        <v>350</v>
      </c>
      <c r="B50" s="3" t="s">
        <v>65</v>
      </c>
      <c r="C50" s="3" t="s">
        <v>5</v>
      </c>
      <c r="D50" s="5" t="s">
        <v>119</v>
      </c>
      <c r="E50" s="6" t="s">
        <v>120</v>
      </c>
      <c r="F50" s="6" t="s">
        <v>20</v>
      </c>
      <c r="G50" s="47">
        <v>37</v>
      </c>
      <c r="H50" s="47">
        <v>37.39</v>
      </c>
      <c r="I50" s="47">
        <v>36.99</v>
      </c>
      <c r="J50" s="47">
        <v>37.25</v>
      </c>
      <c r="K50" s="47"/>
      <c r="L50" s="47"/>
      <c r="M50" s="48">
        <f t="shared" si="2"/>
        <v>148.63</v>
      </c>
      <c r="N50" s="48">
        <f t="shared" si="3"/>
        <v>-148.63</v>
      </c>
      <c r="O50" s="11">
        <f>IF(M50&gt;0,RANK(N50,N:N),0)</f>
        <v>42</v>
      </c>
    </row>
  </sheetData>
  <autoFilter ref="A8:P50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P16"/>
  <sheetViews>
    <sheetView workbookViewId="0" topLeftCell="A1">
      <pane xSplit="5" ySplit="7" topLeftCell="F8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D23" sqref="D23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5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31" customWidth="1"/>
    <col min="16" max="16" width="3.8515625" style="21" customWidth="1"/>
  </cols>
  <sheetData>
    <row r="1" spans="1:16" s="22" customFormat="1" ht="30">
      <c r="A1" s="17" t="s">
        <v>139</v>
      </c>
      <c r="B1" s="17"/>
      <c r="C1" s="17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1"/>
    </row>
    <row r="2" spans="1:16" s="22" customFormat="1" ht="30">
      <c r="A2" s="17" t="s">
        <v>157</v>
      </c>
      <c r="B2" s="17"/>
      <c r="C2" s="17"/>
      <c r="D2" s="23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1"/>
    </row>
    <row r="3" spans="4:16" s="22" customFormat="1" ht="9.75" customHeight="1">
      <c r="D3" s="24"/>
      <c r="O3" s="25"/>
      <c r="P3" s="21"/>
    </row>
    <row r="4" spans="1:13" ht="15" customHeight="1">
      <c r="A4" s="26" t="s">
        <v>141</v>
      </c>
      <c r="B4" s="27"/>
      <c r="C4" s="27"/>
      <c r="D4" s="28"/>
      <c r="E4" s="27"/>
      <c r="F4" s="27"/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30">
        <v>1</v>
      </c>
      <c r="M4" s="19"/>
    </row>
    <row r="5" spans="1:12" ht="16.5" customHeight="1">
      <c r="A5" s="32" t="s">
        <v>142</v>
      </c>
      <c r="B5" s="18"/>
      <c r="C5" s="18"/>
      <c r="D5" s="19"/>
      <c r="E5" s="19"/>
      <c r="F5" s="19"/>
      <c r="G5" s="33">
        <f>MIN(G9:G16)</f>
        <v>36.85</v>
      </c>
      <c r="H5" s="33">
        <f>MIN(H9:H16)</f>
        <v>36.67</v>
      </c>
      <c r="I5" s="33">
        <f>MIN(I9:I16)</f>
        <v>36.98</v>
      </c>
      <c r="J5" s="33">
        <f>MIN(J9:J16)</f>
        <v>36.65</v>
      </c>
      <c r="K5" s="33">
        <f>MIN(K9:K16)</f>
        <v>0</v>
      </c>
      <c r="L5" s="34">
        <f>MIN(L9:L16)</f>
        <v>0</v>
      </c>
    </row>
    <row r="6" spans="1:12" ht="18" customHeight="1">
      <c r="A6" s="32"/>
      <c r="B6" s="18"/>
      <c r="C6" s="18"/>
      <c r="D6" s="19"/>
      <c r="E6" s="35" t="s">
        <v>143</v>
      </c>
      <c r="F6" s="36">
        <f>MIN(G9:L16)</f>
        <v>36.65</v>
      </c>
      <c r="G6" s="37"/>
      <c r="H6" s="37"/>
      <c r="I6" s="37"/>
      <c r="J6" s="37"/>
      <c r="K6" s="37"/>
      <c r="L6" s="38"/>
    </row>
    <row r="7" spans="1:16" s="1" customFormat="1" ht="38.25">
      <c r="A7" s="39" t="s">
        <v>0</v>
      </c>
      <c r="B7" s="40" t="s">
        <v>144</v>
      </c>
      <c r="C7" s="40" t="s">
        <v>145</v>
      </c>
      <c r="D7" s="41" t="s">
        <v>1</v>
      </c>
      <c r="E7" s="42" t="s">
        <v>2</v>
      </c>
      <c r="F7" s="42" t="s">
        <v>3</v>
      </c>
      <c r="G7" s="42" t="s">
        <v>146</v>
      </c>
      <c r="H7" s="42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43" t="s">
        <v>152</v>
      </c>
      <c r="N7" s="42"/>
      <c r="O7" s="44" t="s">
        <v>153</v>
      </c>
      <c r="P7" s="45" t="s">
        <v>154</v>
      </c>
    </row>
    <row r="8" spans="1:12" ht="22.5" customHeight="1">
      <c r="A8" s="22"/>
      <c r="B8" s="22"/>
      <c r="C8" s="22"/>
      <c r="D8" s="24"/>
      <c r="E8" s="22"/>
      <c r="F8" s="22"/>
      <c r="G8" s="46"/>
      <c r="H8" s="46"/>
      <c r="I8" s="46"/>
      <c r="J8" s="46"/>
      <c r="K8" s="46"/>
      <c r="L8" s="46"/>
    </row>
    <row r="9" spans="1:15" ht="13.5" customHeight="1">
      <c r="A9" s="13">
        <v>501</v>
      </c>
      <c r="B9" s="3" t="s">
        <v>126</v>
      </c>
      <c r="C9" s="3" t="s">
        <v>5</v>
      </c>
      <c r="D9" s="5" t="s">
        <v>16</v>
      </c>
      <c r="E9" s="8" t="s">
        <v>127</v>
      </c>
      <c r="F9" s="8" t="s">
        <v>13</v>
      </c>
      <c r="G9" s="47">
        <v>36.95</v>
      </c>
      <c r="H9" s="47">
        <v>36.67</v>
      </c>
      <c r="I9" s="47">
        <v>37.01</v>
      </c>
      <c r="J9" s="47">
        <v>36.65</v>
      </c>
      <c r="K9" s="47"/>
      <c r="L9" s="47"/>
      <c r="M9" s="48">
        <f aca="true" t="shared" si="0" ref="M9:M16">(G9*$G$4+H9*$H$4+I9*$I$4+J9*$J$4+K9*$K$4+L9*$L$4)</f>
        <v>147.28</v>
      </c>
      <c r="N9" s="48">
        <f aca="true" t="shared" si="1" ref="N9:N16">IF(M9&gt;0,M9*-1,-1000)</f>
        <v>-147.28</v>
      </c>
      <c r="O9" s="11">
        <f>IF(M9&gt;0,RANK(N9,N:N),0)</f>
        <v>1</v>
      </c>
    </row>
    <row r="10" spans="1:15" ht="13.5" customHeight="1">
      <c r="A10" s="13">
        <v>505</v>
      </c>
      <c r="B10" s="3" t="s">
        <v>126</v>
      </c>
      <c r="C10" s="3" t="s">
        <v>5</v>
      </c>
      <c r="D10" s="10" t="s">
        <v>133</v>
      </c>
      <c r="E10" s="16" t="s">
        <v>134</v>
      </c>
      <c r="F10" s="5" t="s">
        <v>8</v>
      </c>
      <c r="G10" s="47">
        <v>37.07</v>
      </c>
      <c r="H10" s="47">
        <v>36.7</v>
      </c>
      <c r="I10" s="47">
        <v>37.17</v>
      </c>
      <c r="J10" s="47">
        <v>36.7</v>
      </c>
      <c r="K10" s="47"/>
      <c r="L10" s="47"/>
      <c r="M10" s="48">
        <f t="shared" si="0"/>
        <v>147.64000000000001</v>
      </c>
      <c r="N10" s="48">
        <f t="shared" si="1"/>
        <v>-147.64000000000001</v>
      </c>
      <c r="O10" s="11">
        <f>IF(M10&gt;0,RANK(N10,N:N),0)</f>
        <v>2</v>
      </c>
    </row>
    <row r="11" spans="1:15" ht="13.5" customHeight="1">
      <c r="A11" s="13">
        <v>503</v>
      </c>
      <c r="B11" s="3" t="s">
        <v>126</v>
      </c>
      <c r="C11" s="3" t="s">
        <v>5</v>
      </c>
      <c r="D11" s="7" t="s">
        <v>81</v>
      </c>
      <c r="E11" s="8" t="s">
        <v>130</v>
      </c>
      <c r="F11" s="8" t="s">
        <v>35</v>
      </c>
      <c r="G11" s="47">
        <v>37.09</v>
      </c>
      <c r="H11" s="47">
        <v>36.86</v>
      </c>
      <c r="I11" s="47">
        <v>37.15</v>
      </c>
      <c r="J11" s="47">
        <v>36.75</v>
      </c>
      <c r="K11" s="47"/>
      <c r="L11" s="47"/>
      <c r="M11" s="48">
        <f t="shared" si="0"/>
        <v>147.85</v>
      </c>
      <c r="N11" s="48">
        <f t="shared" si="1"/>
        <v>-147.85</v>
      </c>
      <c r="O11" s="11">
        <f>IF(M11&gt;0,RANK(N11,N:N),0)</f>
        <v>3</v>
      </c>
    </row>
    <row r="12" spans="1:15" ht="13.5" customHeight="1">
      <c r="A12" s="13">
        <v>504</v>
      </c>
      <c r="B12" s="3" t="s">
        <v>126</v>
      </c>
      <c r="C12" s="3" t="s">
        <v>5</v>
      </c>
      <c r="D12" s="7" t="s">
        <v>131</v>
      </c>
      <c r="E12" s="8" t="s">
        <v>132</v>
      </c>
      <c r="F12" s="8" t="s">
        <v>8</v>
      </c>
      <c r="G12" s="47">
        <v>36.93</v>
      </c>
      <c r="H12" s="47">
        <v>37.2</v>
      </c>
      <c r="I12" s="47">
        <v>36.98</v>
      </c>
      <c r="J12" s="47">
        <v>37.21</v>
      </c>
      <c r="K12" s="47"/>
      <c r="L12" s="47"/>
      <c r="M12" s="48">
        <f t="shared" si="0"/>
        <v>148.32</v>
      </c>
      <c r="N12" s="48">
        <f t="shared" si="1"/>
        <v>-148.32</v>
      </c>
      <c r="O12" s="11">
        <f>IF(M12&gt;0,RANK(N12,N:N),0)</f>
        <v>4</v>
      </c>
    </row>
    <row r="13" spans="1:15" ht="13.5" customHeight="1">
      <c r="A13" s="13">
        <v>502</v>
      </c>
      <c r="B13" s="3" t="s">
        <v>126</v>
      </c>
      <c r="C13" s="3" t="s">
        <v>5</v>
      </c>
      <c r="D13" s="7" t="s">
        <v>128</v>
      </c>
      <c r="E13" s="8" t="s">
        <v>129</v>
      </c>
      <c r="F13" s="8" t="s">
        <v>13</v>
      </c>
      <c r="G13" s="47">
        <v>36.85</v>
      </c>
      <c r="H13" s="47">
        <v>37.36</v>
      </c>
      <c r="I13" s="47">
        <v>37.11</v>
      </c>
      <c r="J13" s="47">
        <v>37.07</v>
      </c>
      <c r="K13" s="47"/>
      <c r="L13" s="47"/>
      <c r="M13" s="48">
        <f t="shared" si="0"/>
        <v>148.39000000000001</v>
      </c>
      <c r="N13" s="48">
        <f t="shared" si="1"/>
        <v>-148.39000000000001</v>
      </c>
      <c r="O13" s="11">
        <f>IF(M13&gt;0,RANK(N13,N:N),0)</f>
        <v>5</v>
      </c>
    </row>
    <row r="14" spans="1:15" ht="13.5" customHeight="1">
      <c r="A14" s="13">
        <v>507</v>
      </c>
      <c r="B14" s="3" t="s">
        <v>126</v>
      </c>
      <c r="C14" s="3" t="s">
        <v>5</v>
      </c>
      <c r="D14" s="7" t="s">
        <v>112</v>
      </c>
      <c r="E14" s="8" t="s">
        <v>136</v>
      </c>
      <c r="F14" s="8" t="s">
        <v>20</v>
      </c>
      <c r="G14" s="47">
        <v>37.3</v>
      </c>
      <c r="H14" s="47">
        <v>36.96</v>
      </c>
      <c r="I14" s="47">
        <v>37.41</v>
      </c>
      <c r="J14" s="47">
        <v>36.98</v>
      </c>
      <c r="K14" s="47"/>
      <c r="L14" s="47"/>
      <c r="M14" s="48">
        <f t="shared" si="0"/>
        <v>148.64999999999998</v>
      </c>
      <c r="N14" s="48">
        <f t="shared" si="1"/>
        <v>-148.64999999999998</v>
      </c>
      <c r="O14" s="11">
        <f>IF(M14&gt;0,RANK(N14,N:N),0)</f>
        <v>6</v>
      </c>
    </row>
    <row r="15" spans="1:15" ht="13.5" customHeight="1">
      <c r="A15" s="13">
        <v>506</v>
      </c>
      <c r="B15" s="3" t="s">
        <v>126</v>
      </c>
      <c r="C15" s="3" t="s">
        <v>5</v>
      </c>
      <c r="D15" s="7" t="s">
        <v>135</v>
      </c>
      <c r="E15" s="8" t="s">
        <v>34</v>
      </c>
      <c r="F15" s="8" t="s">
        <v>8</v>
      </c>
      <c r="G15" s="47">
        <v>37.09</v>
      </c>
      <c r="H15" s="47">
        <v>37.27</v>
      </c>
      <c r="I15" s="47">
        <v>37.18</v>
      </c>
      <c r="J15" s="47">
        <v>37.31</v>
      </c>
      <c r="K15" s="47"/>
      <c r="L15" s="47"/>
      <c r="M15" s="48">
        <f t="shared" si="0"/>
        <v>148.85000000000002</v>
      </c>
      <c r="N15" s="48">
        <f t="shared" si="1"/>
        <v>-148.85000000000002</v>
      </c>
      <c r="O15" s="11">
        <f>IF(M15&gt;0,RANK(N15,N:N),0)</f>
        <v>7</v>
      </c>
    </row>
    <row r="16" spans="1:15" ht="13.5" customHeight="1">
      <c r="A16" s="13">
        <v>508</v>
      </c>
      <c r="B16" s="3" t="s">
        <v>126</v>
      </c>
      <c r="C16" s="3" t="s">
        <v>5</v>
      </c>
      <c r="D16" s="7" t="s">
        <v>137</v>
      </c>
      <c r="E16" s="8" t="s">
        <v>138</v>
      </c>
      <c r="F16" s="8" t="s">
        <v>8</v>
      </c>
      <c r="G16" s="47">
        <v>37.08</v>
      </c>
      <c r="H16" s="47">
        <v>37.21</v>
      </c>
      <c r="I16" s="47">
        <v>37.29</v>
      </c>
      <c r="J16" s="47">
        <v>37.29</v>
      </c>
      <c r="K16" s="47"/>
      <c r="L16" s="47"/>
      <c r="M16" s="48">
        <f t="shared" si="0"/>
        <v>148.86999999999998</v>
      </c>
      <c r="N16" s="48">
        <f t="shared" si="1"/>
        <v>-148.86999999999998</v>
      </c>
      <c r="O16" s="11">
        <f>IF(M16&gt;0,RANK(N16,N:N),0)</f>
        <v>8</v>
      </c>
    </row>
  </sheetData>
  <autoFilter ref="A8:P16"/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Rosenkranz</cp:lastModifiedBy>
  <dcterms:created xsi:type="dcterms:W3CDTF">2007-04-30T11:57:25Z</dcterms:created>
  <dcterms:modified xsi:type="dcterms:W3CDTF">2007-04-30T17:06:22Z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-1356766937</vt:i4>
  </property>
  <property fmtid="{D5CDD505-2E9C-101B-9397-08002B2CF9AE}" pid="3" name="_EmailSubject">
    <vt:lpwstr>Listen Rheine 290407</vt:lpwstr>
  </property>
  <property fmtid="{D5CDD505-2E9C-101B-9397-08002B2CF9AE}" pid="4" name="_AuthorEmail">
    <vt:lpwstr>michael.athmer@osnanet.de</vt:lpwstr>
  </property>
  <property fmtid="{D5CDD505-2E9C-101B-9397-08002B2CF9AE}" pid="5" name="_AuthorEmailDisplayName">
    <vt:lpwstr>Michael Athmer</vt:lpwstr>
  </property>
  <property fmtid="{D5CDD505-2E9C-101B-9397-08002B2CF9AE}" pid="6" name="_ReviewingToolsShownOnce">
    <vt:lpwstr/>
  </property>
</Properties>
</file>