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7555" windowHeight="11835" activeTab="2"/>
  </bookViews>
  <sheets>
    <sheet name="NRW-Junior" sheetId="1" r:id="rId1"/>
    <sheet name="NRW-Senior" sheetId="2" r:id="rId2"/>
    <sheet name="NRW-Elite-XL" sheetId="3" r:id="rId3"/>
    <sheet name="NRW-Elite-XL-18" sheetId="4" r:id="rId4"/>
    <sheet name="Open" sheetId="5" r:id="rId5"/>
  </sheets>
  <externalReferences>
    <externalReference r:id="rId6"/>
  </externalReferences>
  <definedNames>
    <definedName name="_xlnm._FilterDatabase" localSheetId="2" hidden="1">'NRW-Elite-XL'!$A$8:$P$14</definedName>
    <definedName name="_xlnm._FilterDatabase" localSheetId="3" hidden="1">'NRW-Elite-XL-18'!$A$8:$P$15</definedName>
    <definedName name="_xlnm._FilterDatabase" localSheetId="0" hidden="1">'NRW-Junior'!$A$8:$P$19</definedName>
    <definedName name="_xlnm._FilterDatabase" localSheetId="1" hidden="1">'NRW-Senior'!$A$8:$P$25</definedName>
    <definedName name="_xlnm._FilterDatabase" localSheetId="4" hidden="1">Open!$A$8:$U$191</definedName>
  </definedNames>
  <calcPr calcId="145621"/>
</workbook>
</file>

<file path=xl/calcChain.xml><?xml version="1.0" encoding="utf-8"?>
<calcChain xmlns="http://schemas.openxmlformats.org/spreadsheetml/2006/main">
  <c r="P13" i="5" l="1"/>
  <c r="N13" i="5"/>
  <c r="M13" i="5"/>
  <c r="P12" i="5"/>
  <c r="N12" i="5"/>
  <c r="S12" i="5" s="1"/>
  <c r="M12" i="5"/>
  <c r="P11" i="5"/>
  <c r="N11" i="5"/>
  <c r="M11" i="5"/>
  <c r="P10" i="5"/>
  <c r="N10" i="5"/>
  <c r="M10" i="5"/>
  <c r="P9" i="5"/>
  <c r="N9" i="5"/>
  <c r="M9" i="5"/>
  <c r="P14" i="5"/>
  <c r="N14" i="5"/>
  <c r="M14" i="5"/>
  <c r="L5" i="5"/>
  <c r="K5" i="5"/>
  <c r="J5" i="5"/>
  <c r="I5" i="5"/>
  <c r="H5" i="5"/>
  <c r="G5" i="5"/>
  <c r="M15" i="4"/>
  <c r="M14" i="4"/>
  <c r="M12" i="4"/>
  <c r="M11" i="4"/>
  <c r="N11" i="4" s="1"/>
  <c r="M10" i="4"/>
  <c r="N10" i="4" s="1"/>
  <c r="M13" i="4"/>
  <c r="M9" i="4"/>
  <c r="L5" i="4"/>
  <c r="K5" i="4"/>
  <c r="J5" i="4"/>
  <c r="I5" i="4"/>
  <c r="H5" i="4"/>
  <c r="G5" i="4"/>
  <c r="M12" i="3"/>
  <c r="N12" i="3" s="1"/>
  <c r="M10" i="3"/>
  <c r="M11" i="3"/>
  <c r="N11" i="3" s="1"/>
  <c r="M13" i="3"/>
  <c r="M14" i="3"/>
  <c r="N14" i="3" s="1"/>
  <c r="M9" i="3"/>
  <c r="L5" i="3"/>
  <c r="K5" i="3"/>
  <c r="J5" i="3"/>
  <c r="I5" i="3"/>
  <c r="H5" i="3"/>
  <c r="G5" i="3"/>
  <c r="M14" i="2"/>
  <c r="N14" i="2" s="1"/>
  <c r="M24" i="2"/>
  <c r="N24" i="2" s="1"/>
  <c r="M22" i="2"/>
  <c r="N22" i="2" s="1"/>
  <c r="M21" i="2"/>
  <c r="N21" i="2" s="1"/>
  <c r="M19" i="2"/>
  <c r="N19" i="2" s="1"/>
  <c r="M17" i="2"/>
  <c r="N17" i="2" s="1"/>
  <c r="M25" i="2"/>
  <c r="N25" i="2" s="1"/>
  <c r="M16" i="2"/>
  <c r="N16" i="2" s="1"/>
  <c r="M23" i="2"/>
  <c r="N23" i="2" s="1"/>
  <c r="M11" i="2"/>
  <c r="N11" i="2" s="1"/>
  <c r="M15" i="2"/>
  <c r="M20" i="2"/>
  <c r="N20" i="2" s="1"/>
  <c r="M18" i="2"/>
  <c r="N18" i="2" s="1"/>
  <c r="M13" i="2"/>
  <c r="N13" i="2" s="1"/>
  <c r="M9" i="2"/>
  <c r="M10" i="2"/>
  <c r="N10" i="2" s="1"/>
  <c r="M12" i="2"/>
  <c r="L5" i="2"/>
  <c r="K5" i="2"/>
  <c r="J5" i="2"/>
  <c r="I5" i="2"/>
  <c r="H5" i="2"/>
  <c r="G5" i="2"/>
  <c r="M15" i="1"/>
  <c r="M13" i="1"/>
  <c r="N13" i="1" s="1"/>
  <c r="M19" i="1"/>
  <c r="M17" i="1"/>
  <c r="N17" i="1" s="1"/>
  <c r="M16" i="1"/>
  <c r="M12" i="1"/>
  <c r="N12" i="1" s="1"/>
  <c r="M18" i="1"/>
  <c r="M11" i="1"/>
  <c r="N11" i="1" s="1"/>
  <c r="M10" i="1"/>
  <c r="M14" i="1"/>
  <c r="N14" i="1" s="1"/>
  <c r="M9" i="1"/>
  <c r="L5" i="1"/>
  <c r="K5" i="1"/>
  <c r="J5" i="1"/>
  <c r="I5" i="1"/>
  <c r="H5" i="1"/>
  <c r="G5" i="1"/>
  <c r="S10" i="5" l="1"/>
  <c r="T10" i="5" s="1"/>
  <c r="S13" i="5"/>
  <c r="S11" i="5"/>
  <c r="T11" i="5" s="1"/>
  <c r="S9" i="5"/>
  <c r="T9" i="5" s="1"/>
  <c r="T13" i="5"/>
  <c r="T12" i="5"/>
  <c r="S14" i="5"/>
  <c r="T14" i="5" s="1"/>
  <c r="N10" i="1"/>
  <c r="N16" i="1"/>
  <c r="N15" i="1"/>
  <c r="N12" i="2"/>
  <c r="N15" i="2"/>
  <c r="N13" i="3"/>
  <c r="N13" i="4"/>
  <c r="N12" i="4"/>
  <c r="N15" i="4"/>
  <c r="N9" i="1"/>
  <c r="N18" i="1"/>
  <c r="N19" i="1"/>
  <c r="N9" i="2"/>
  <c r="N9" i="3"/>
  <c r="N10" i="3"/>
  <c r="O10" i="3" s="1"/>
  <c r="N9" i="4"/>
  <c r="N14" i="4"/>
  <c r="U9" i="5" l="1"/>
  <c r="U12" i="5"/>
  <c r="U10" i="5"/>
  <c r="U11" i="5"/>
  <c r="U13" i="5"/>
  <c r="O10" i="1"/>
  <c r="O18" i="1"/>
  <c r="O17" i="1"/>
  <c r="O22" i="2"/>
  <c r="O23" i="2"/>
  <c r="O9" i="2"/>
  <c r="O14" i="3"/>
  <c r="O9" i="3"/>
  <c r="O13" i="3"/>
  <c r="O12" i="4"/>
  <c r="O10" i="4"/>
  <c r="O14" i="4"/>
  <c r="O13" i="4"/>
  <c r="O19" i="2"/>
  <c r="O12" i="2"/>
  <c r="O24" i="2"/>
  <c r="O15" i="4"/>
  <c r="O18" i="2"/>
  <c r="O11" i="4"/>
  <c r="O21" i="2"/>
  <c r="O16" i="2"/>
  <c r="O10" i="2"/>
  <c r="O20" i="2"/>
  <c r="O13" i="2"/>
  <c r="O15" i="2"/>
  <c r="O13" i="1"/>
  <c r="O16" i="1"/>
  <c r="O12" i="1"/>
  <c r="O14" i="1"/>
  <c r="O9" i="4"/>
  <c r="O17" i="2"/>
  <c r="O15" i="1"/>
  <c r="O25" i="2"/>
  <c r="O14" i="2"/>
  <c r="O11" i="2"/>
  <c r="O19" i="1"/>
  <c r="O9" i="1"/>
  <c r="U14" i="5" l="1"/>
</calcChain>
</file>

<file path=xl/sharedStrings.xml><?xml version="1.0" encoding="utf-8"?>
<sst xmlns="http://schemas.openxmlformats.org/spreadsheetml/2006/main" count="337" uniqueCount="124">
  <si>
    <t>DSKD  Derby 09.06.2019 Simmerath</t>
  </si>
  <si>
    <t xml:space="preserve">JUNIOR - Klasse  </t>
  </si>
  <si>
    <t>Wird der Lauf gewertet?   dann 0 oder 1 eintragen</t>
  </si>
  <si>
    <t>Bestzeit je Lauf</t>
  </si>
  <si>
    <t>Start
Nummer</t>
  </si>
  <si>
    <t>Gruppe</t>
  </si>
  <si>
    <t>startet</t>
  </si>
  <si>
    <t>Name</t>
  </si>
  <si>
    <t>Vorname</t>
  </si>
  <si>
    <t>Verein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</si>
  <si>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</si>
  <si>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</si>
  <si>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</si>
  <si>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</si>
  <si>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</si>
  <si>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</si>
  <si>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</si>
  <si>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</si>
  <si>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Urkunde</t>
  </si>
  <si>
    <t>JUN</t>
  </si>
  <si>
    <t>j</t>
  </si>
  <si>
    <t>Meyhoff</t>
  </si>
  <si>
    <t>Finn</t>
  </si>
  <si>
    <t>Mettingen</t>
  </si>
  <si>
    <t>Pufahl</t>
  </si>
  <si>
    <t>Maximilian</t>
  </si>
  <si>
    <t>Bednarski</t>
  </si>
  <si>
    <t>Jonathan</t>
  </si>
  <si>
    <t>Meyer</t>
  </si>
  <si>
    <t>Hugo</t>
  </si>
  <si>
    <t>Jackowski</t>
  </si>
  <si>
    <t>Levin</t>
  </si>
  <si>
    <t>Klüsserath</t>
  </si>
  <si>
    <t>Marunde</t>
  </si>
  <si>
    <t>Elian</t>
  </si>
  <si>
    <t>Gebert</t>
  </si>
  <si>
    <t>Jan</t>
  </si>
  <si>
    <t>Ritz</t>
  </si>
  <si>
    <t>Matteo</t>
  </si>
  <si>
    <t>Wagner</t>
  </si>
  <si>
    <t>Quinten</t>
  </si>
  <si>
    <t>Linus</t>
  </si>
  <si>
    <t>Philipp</t>
  </si>
  <si>
    <t>Salewski</t>
  </si>
  <si>
    <t xml:space="preserve">  NRW-Qualifikation SENIOR - Klasse  </t>
  </si>
  <si>
    <t>SEN</t>
  </si>
  <si>
    <t>Zaruba</t>
  </si>
  <si>
    <t>Max</t>
  </si>
  <si>
    <t>Neuhaus</t>
  </si>
  <si>
    <t>Robin</t>
  </si>
  <si>
    <t>Lampe</t>
  </si>
  <si>
    <t>Pia</t>
  </si>
  <si>
    <t>Freudenstein</t>
  </si>
  <si>
    <t>Rieke</t>
  </si>
  <si>
    <t>Ricker</t>
  </si>
  <si>
    <t>Sarah</t>
  </si>
  <si>
    <t>Billerbeck</t>
  </si>
  <si>
    <t>Steinberg</t>
  </si>
  <si>
    <t>Kimberly</t>
  </si>
  <si>
    <t>Kessling</t>
  </si>
  <si>
    <t>Sophie</t>
  </si>
  <si>
    <t>Romy</t>
  </si>
  <si>
    <t>Schier</t>
  </si>
  <si>
    <t>Stromberg</t>
  </si>
  <si>
    <t>Ida</t>
  </si>
  <si>
    <t>Szabowski</t>
  </si>
  <si>
    <t>Ording</t>
  </si>
  <si>
    <t>Louisa</t>
  </si>
  <si>
    <t>Timeo</t>
  </si>
  <si>
    <t xml:space="preserve">Gerland </t>
  </si>
  <si>
    <t>Lio</t>
  </si>
  <si>
    <t>May</t>
  </si>
  <si>
    <t>Elias</t>
  </si>
  <si>
    <t>Ben Luca</t>
  </si>
  <si>
    <t>Nils</t>
  </si>
  <si>
    <t>Lena</t>
  </si>
  <si>
    <t xml:space="preserve">Elite XL - Klasse  </t>
  </si>
  <si>
    <t>EXL</t>
  </si>
  <si>
    <t>Schmidt</t>
  </si>
  <si>
    <t>Marvin</t>
  </si>
  <si>
    <t>Varel</t>
  </si>
  <si>
    <t>Henry</t>
  </si>
  <si>
    <t>Marx</t>
  </si>
  <si>
    <t>Fabian</t>
  </si>
  <si>
    <t>ConAction</t>
  </si>
  <si>
    <t>Schlösser</t>
  </si>
  <si>
    <t>Timon</t>
  </si>
  <si>
    <t>Niessen</t>
  </si>
  <si>
    <t>Nicolas</t>
  </si>
  <si>
    <t>Simmerath</t>
  </si>
  <si>
    <t>Johann</t>
  </si>
  <si>
    <t xml:space="preserve">XL ü18 - Klasse  </t>
  </si>
  <si>
    <t>EXL18</t>
  </si>
  <si>
    <t>Voß</t>
  </si>
  <si>
    <t>Marie-Charlotte</t>
  </si>
  <si>
    <t>Bergkamen</t>
  </si>
  <si>
    <t>Rohls</t>
  </si>
  <si>
    <t>Sebastian</t>
  </si>
  <si>
    <t>van Loo</t>
  </si>
  <si>
    <t>Julian</t>
  </si>
  <si>
    <t>Imke</t>
  </si>
  <si>
    <t>Florian</t>
  </si>
  <si>
    <t>Dominik</t>
  </si>
  <si>
    <t>Jana-Lena</t>
  </si>
  <si>
    <t>Göpp</t>
  </si>
  <si>
    <t>Wollgardt</t>
  </si>
  <si>
    <t>Astrid</t>
  </si>
  <si>
    <t xml:space="preserve">Open - Klasse  </t>
  </si>
  <si>
    <t>Differenzen</t>
  </si>
  <si>
    <t>Referenz</t>
  </si>
  <si>
    <t>1. + 2.</t>
  </si>
  <si>
    <t>1. + 3.</t>
  </si>
  <si>
    <t>2. + 3.</t>
  </si>
  <si>
    <t>1. + 4.</t>
  </si>
  <si>
    <t>2. + 4.</t>
  </si>
  <si>
    <t>3. + 4.</t>
  </si>
  <si>
    <t>kleinste
Differenz</t>
  </si>
  <si>
    <t>Open</t>
  </si>
  <si>
    <t>Michael</t>
  </si>
  <si>
    <t>Jürgen</t>
  </si>
  <si>
    <t>Peter</t>
  </si>
  <si>
    <t>Frank</t>
  </si>
  <si>
    <t>Crook</t>
  </si>
  <si>
    <t>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</si>
</sst>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2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/>
  </cellStyleXfs>
  <cellXfs count="92">
    <xf numFmtId="0" fontId="0" fillId="0" borderId="0" xfId="0"/>
    <xf numFmtId="49" fontId="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Continuous"/>
    </xf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Continuous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Continuous" vertical="center" wrapText="1"/>
    </xf>
    <xf numFmtId="1" fontId="0" fillId="0" borderId="8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1" applyFont="1" applyBorder="1"/>
    <xf numFmtId="0" fontId="5" fillId="0" borderId="8" xfId="1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6" fillId="0" borderId="8" xfId="2" applyFont="1" applyFill="1" applyBorder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 applyProtection="1">
      <alignment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49" fontId="5" fillId="0" borderId="8" xfId="3" applyNumberFormat="1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49" fontId="5" fillId="0" borderId="8" xfId="1" applyNumberFormat="1" applyFont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0" fillId="0" borderId="8" xfId="0" applyBorder="1"/>
    <xf numFmtId="49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wrapText="1"/>
    </xf>
    <xf numFmtId="1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5" fillId="0" borderId="8" xfId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/>
    <xf numFmtId="0" fontId="5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8" xfId="1" applyFill="1" applyBorder="1"/>
    <xf numFmtId="2" fontId="1" fillId="0" borderId="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49" fontId="5" fillId="0" borderId="8" xfId="1" applyNumberFormat="1" applyBorder="1" applyAlignment="1" applyProtection="1">
      <alignment vertical="center"/>
      <protection locked="0"/>
    </xf>
    <xf numFmtId="1" fontId="5" fillId="0" borderId="8" xfId="1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/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Hyperlink 2" xfId="4"/>
    <cellStyle name="Standard" xfId="0" builtinId="0"/>
    <cellStyle name="Standard 2" xfId="1"/>
    <cellStyle name="Standard 3" xfId="3"/>
    <cellStyle name="Standard 4" xfId="5"/>
    <cellStyle name="Standard_JUNIOR-HEIM-BERICH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</xdr:row>
          <xdr:rowOff>57150</xdr:rowOff>
        </xdr:from>
        <xdr:to>
          <xdr:col>14</xdr:col>
          <xdr:colOff>390525</xdr:colOff>
          <xdr:row>3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4</xdr:row>
          <xdr:rowOff>104775</xdr:rowOff>
        </xdr:from>
        <xdr:to>
          <xdr:col>14</xdr:col>
          <xdr:colOff>390525</xdr:colOff>
          <xdr:row>6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1</xdr:row>
          <xdr:rowOff>57150</xdr:rowOff>
        </xdr:from>
        <xdr:to>
          <xdr:col>14</xdr:col>
          <xdr:colOff>390525</xdr:colOff>
          <xdr:row>1</xdr:row>
          <xdr:rowOff>295275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</xdr:row>
          <xdr:rowOff>57150</xdr:rowOff>
        </xdr:from>
        <xdr:to>
          <xdr:col>14</xdr:col>
          <xdr:colOff>390525</xdr:colOff>
          <xdr:row>3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4</xdr:row>
          <xdr:rowOff>104775</xdr:rowOff>
        </xdr:from>
        <xdr:to>
          <xdr:col>14</xdr:col>
          <xdr:colOff>390525</xdr:colOff>
          <xdr:row>6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1</xdr:row>
          <xdr:rowOff>57150</xdr:rowOff>
        </xdr:from>
        <xdr:to>
          <xdr:col>14</xdr:col>
          <xdr:colOff>390525</xdr:colOff>
          <xdr:row>1</xdr:row>
          <xdr:rowOff>295275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</xdr:row>
          <xdr:rowOff>57150</xdr:rowOff>
        </xdr:from>
        <xdr:to>
          <xdr:col>14</xdr:col>
          <xdr:colOff>390525</xdr:colOff>
          <xdr:row>3</xdr:row>
          <xdr:rowOff>133350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4</xdr:row>
          <xdr:rowOff>104775</xdr:rowOff>
        </xdr:from>
        <xdr:to>
          <xdr:col>14</xdr:col>
          <xdr:colOff>390525</xdr:colOff>
          <xdr:row>6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1</xdr:row>
          <xdr:rowOff>57150</xdr:rowOff>
        </xdr:from>
        <xdr:to>
          <xdr:col>14</xdr:col>
          <xdr:colOff>390525</xdr:colOff>
          <xdr:row>1</xdr:row>
          <xdr:rowOff>295275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</xdr:row>
          <xdr:rowOff>57150</xdr:rowOff>
        </xdr:from>
        <xdr:to>
          <xdr:col>14</xdr:col>
          <xdr:colOff>390525</xdr:colOff>
          <xdr:row>3</xdr:row>
          <xdr:rowOff>133350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4</xdr:row>
          <xdr:rowOff>104775</xdr:rowOff>
        </xdr:from>
        <xdr:to>
          <xdr:col>14</xdr:col>
          <xdr:colOff>390525</xdr:colOff>
          <xdr:row>6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1</xdr:row>
          <xdr:rowOff>57150</xdr:rowOff>
        </xdr:from>
        <xdr:to>
          <xdr:col>14</xdr:col>
          <xdr:colOff>390525</xdr:colOff>
          <xdr:row>1</xdr:row>
          <xdr:rowOff>295275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2</xdr:row>
          <xdr:rowOff>57150</xdr:rowOff>
        </xdr:from>
        <xdr:to>
          <xdr:col>20</xdr:col>
          <xdr:colOff>390525</xdr:colOff>
          <xdr:row>3</xdr:row>
          <xdr:rowOff>133350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4</xdr:row>
          <xdr:rowOff>104775</xdr:rowOff>
        </xdr:from>
        <xdr:to>
          <xdr:col>20</xdr:col>
          <xdr:colOff>390525</xdr:colOff>
          <xdr:row>6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1</xdr:row>
          <xdr:rowOff>57150</xdr:rowOff>
        </xdr:from>
        <xdr:to>
          <xdr:col>20</xdr:col>
          <xdr:colOff>390525</xdr:colOff>
          <xdr:row>1</xdr:row>
          <xdr:rowOff>295275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KD-Simmerath-2019_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Anmeldung"/>
      <sheetName val="NRW-Junior"/>
      <sheetName val="NRW-Senior"/>
      <sheetName val="NRW-Elite-XL"/>
      <sheetName val="NRW-Elite-XL-18"/>
      <sheetName val="Open"/>
      <sheetName val="Ort-Elite-XL-18"/>
      <sheetName val="Gast-Senior"/>
      <sheetName val="Gast-Junior"/>
      <sheetName val="Gast-Elite-XL"/>
      <sheetName val="Gast-Elite-XL-18"/>
      <sheetName val="Ort-End-Junior"/>
      <sheetName val="Ort-End-Senior"/>
      <sheetName val="Ort-End-Elite-XL"/>
      <sheetName val="Prog"/>
      <sheetName val="Ort-End-Elite-XL-18"/>
      <sheetName val="Version"/>
      <sheetName val="Hinweise"/>
      <sheetName val="Protokoll"/>
      <sheetName val="Ort-Junior"/>
      <sheetName val="Ort-Senior"/>
      <sheetName val="Ort-Elite-XL"/>
      <sheetName val="DSKD-Simmerath-2019_END"/>
    </sheetNames>
    <definedNames>
      <definedName name="Liste_drucken"/>
      <definedName name="sort_Platz"/>
      <definedName name="sort_StartNr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P19"/>
  <sheetViews>
    <sheetView zoomScale="90" workbookViewId="0">
      <pane xSplit="5" ySplit="7" topLeftCell="F8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Q12" sqref="Q12"/>
    </sheetView>
  </sheetViews>
  <sheetFormatPr baseColWidth="10" defaultRowHeight="12.75" x14ac:dyDescent="0.2"/>
  <cols>
    <col min="1" max="1" width="7.85546875" customWidth="1"/>
    <col min="2" max="2" width="5.28515625" customWidth="1"/>
    <col min="3" max="3" width="4.5703125" customWidth="1"/>
    <col min="4" max="4" width="15.85546875" style="56" customWidth="1"/>
    <col min="5" max="5" width="16.5703125" customWidth="1"/>
    <col min="6" max="6" width="20.85546875" customWidth="1"/>
    <col min="7" max="12" width="8.7109375" customWidth="1"/>
    <col min="13" max="13" width="11.7109375" customWidth="1"/>
    <col min="14" max="14" width="8.140625" hidden="1" customWidth="1"/>
    <col min="15" max="15" width="7" style="15" customWidth="1"/>
    <col min="16" max="16" width="3.85546875" style="5" hidden="1" customWidth="1"/>
  </cols>
  <sheetData>
    <row r="1" spans="1:16" s="6" customFormat="1" ht="30" x14ac:dyDescent="0.4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 x14ac:dyDescent="0.4">
      <c r="A2" s="1" t="s">
        <v>1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6" s="6" customFormat="1" ht="9.75" customHeight="1" x14ac:dyDescent="0.2">
      <c r="D3" s="8"/>
      <c r="O3" s="9"/>
      <c r="P3" s="5"/>
    </row>
    <row r="4" spans="1:16" ht="15" customHeight="1" x14ac:dyDescent="0.2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4">
        <v>0</v>
      </c>
      <c r="M4" s="3"/>
    </row>
    <row r="5" spans="1:16" ht="16.5" customHeight="1" x14ac:dyDescent="0.2">
      <c r="A5" s="16" t="s">
        <v>3</v>
      </c>
      <c r="B5" s="2"/>
      <c r="C5" s="2"/>
      <c r="D5" s="3"/>
      <c r="E5" s="3"/>
      <c r="F5" s="3"/>
      <c r="G5" s="17">
        <f t="shared" ref="G5:L5" si="0">MIN(G9:G19)</f>
        <v>30.63</v>
      </c>
      <c r="H5" s="17">
        <f t="shared" si="0"/>
        <v>30.51</v>
      </c>
      <c r="I5" s="17">
        <f t="shared" si="0"/>
        <v>30.33</v>
      </c>
      <c r="J5" s="17">
        <f t="shared" si="0"/>
        <v>30.49</v>
      </c>
      <c r="K5" s="17">
        <f t="shared" si="0"/>
        <v>0</v>
      </c>
      <c r="L5" s="18">
        <f t="shared" si="0"/>
        <v>0</v>
      </c>
    </row>
    <row r="6" spans="1:16" ht="18" customHeight="1" x14ac:dyDescent="0.2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 x14ac:dyDescent="0.2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6" ht="22.5" customHeight="1" x14ac:dyDescent="0.2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6" ht="14.1" customHeight="1" x14ac:dyDescent="0.2">
      <c r="A9" s="31">
        <v>103</v>
      </c>
      <c r="B9" s="32" t="s">
        <v>19</v>
      </c>
      <c r="C9" s="32" t="s">
        <v>20</v>
      </c>
      <c r="D9" s="33" t="s">
        <v>21</v>
      </c>
      <c r="E9" s="33" t="s">
        <v>22</v>
      </c>
      <c r="F9" s="34" t="s">
        <v>23</v>
      </c>
      <c r="G9" s="35">
        <v>30.63</v>
      </c>
      <c r="H9" s="35">
        <v>30.55</v>
      </c>
      <c r="I9" s="35">
        <v>30.49</v>
      </c>
      <c r="J9" s="35">
        <v>30.49</v>
      </c>
      <c r="K9" s="35"/>
      <c r="L9" s="35"/>
      <c r="M9" s="36">
        <f t="shared" ref="M9:M19" si="1">(G9*$G$4+H9*$H$4+I9*$I$4+J9*$J$4+K9*$K$4+L9*$L$4)</f>
        <v>122.16</v>
      </c>
      <c r="N9" s="36">
        <f t="shared" ref="N9:N19" si="2">IF(M9&gt;0,M9*-1,-1000)</f>
        <v>-122.16</v>
      </c>
      <c r="O9" s="27">
        <f t="shared" ref="O9:O19" si="3">IF(M9&gt;0,RANK(N9,N:N),0)</f>
        <v>1</v>
      </c>
    </row>
    <row r="10" spans="1:16" ht="14.1" customHeight="1" x14ac:dyDescent="0.2">
      <c r="A10" s="31">
        <v>109</v>
      </c>
      <c r="B10" s="32" t="s">
        <v>19</v>
      </c>
      <c r="C10" s="32" t="s">
        <v>20</v>
      </c>
      <c r="D10" s="38" t="s">
        <v>26</v>
      </c>
      <c r="E10" s="38" t="s">
        <v>27</v>
      </c>
      <c r="F10" s="39" t="s">
        <v>23</v>
      </c>
      <c r="G10" s="35">
        <v>30.71</v>
      </c>
      <c r="H10" s="35">
        <v>30.52</v>
      </c>
      <c r="I10" s="35">
        <v>30.33</v>
      </c>
      <c r="J10" s="35">
        <v>30.83</v>
      </c>
      <c r="K10" s="35"/>
      <c r="L10" s="35"/>
      <c r="M10" s="36">
        <f t="shared" si="1"/>
        <v>122.39</v>
      </c>
      <c r="N10" s="36">
        <f t="shared" si="2"/>
        <v>-122.39</v>
      </c>
      <c r="O10" s="27">
        <f t="shared" si="3"/>
        <v>2</v>
      </c>
    </row>
    <row r="11" spans="1:16" ht="14.1" customHeight="1" x14ac:dyDescent="0.2">
      <c r="A11" s="31">
        <v>120</v>
      </c>
      <c r="B11" s="32" t="s">
        <v>19</v>
      </c>
      <c r="C11" s="32" t="s">
        <v>20</v>
      </c>
      <c r="D11" s="33" t="s">
        <v>28</v>
      </c>
      <c r="E11" s="33" t="s">
        <v>29</v>
      </c>
      <c r="F11" s="34" t="s">
        <v>23</v>
      </c>
      <c r="G11" s="35">
        <v>30.64</v>
      </c>
      <c r="H11" s="35">
        <v>30.63</v>
      </c>
      <c r="I11" s="35">
        <v>30.42</v>
      </c>
      <c r="J11" s="35">
        <v>30.7</v>
      </c>
      <c r="K11" s="35"/>
      <c r="L11" s="35"/>
      <c r="M11" s="36">
        <f t="shared" si="1"/>
        <v>122.39</v>
      </c>
      <c r="N11" s="36">
        <f t="shared" si="2"/>
        <v>-122.39</v>
      </c>
      <c r="O11" s="27">
        <v>3</v>
      </c>
    </row>
    <row r="12" spans="1:16" ht="14.1" customHeight="1" x14ac:dyDescent="0.2">
      <c r="A12" s="31">
        <v>202</v>
      </c>
      <c r="B12" s="32" t="s">
        <v>19</v>
      </c>
      <c r="C12" s="32" t="s">
        <v>20</v>
      </c>
      <c r="D12" s="37" t="s">
        <v>33</v>
      </c>
      <c r="E12" s="37" t="s">
        <v>34</v>
      </c>
      <c r="F12" s="37" t="s">
        <v>32</v>
      </c>
      <c r="G12" s="35">
        <v>30.81</v>
      </c>
      <c r="H12" s="35">
        <v>30.51</v>
      </c>
      <c r="I12" s="35">
        <v>30.81</v>
      </c>
      <c r="J12" s="35">
        <v>30.57</v>
      </c>
      <c r="K12" s="35"/>
      <c r="L12" s="35"/>
      <c r="M12" s="36">
        <f t="shared" si="1"/>
        <v>122.69999999999999</v>
      </c>
      <c r="N12" s="36">
        <f t="shared" si="2"/>
        <v>-122.69999999999999</v>
      </c>
      <c r="O12" s="27">
        <f t="shared" si="3"/>
        <v>4</v>
      </c>
    </row>
    <row r="13" spans="1:16" ht="14.1" customHeight="1" x14ac:dyDescent="0.2">
      <c r="A13" s="31">
        <v>206</v>
      </c>
      <c r="B13" s="32" t="s">
        <v>19</v>
      </c>
      <c r="C13" s="32" t="s">
        <v>20</v>
      </c>
      <c r="D13" s="41" t="s">
        <v>40</v>
      </c>
      <c r="E13" s="42" t="s">
        <v>41</v>
      </c>
      <c r="F13" s="42" t="s">
        <v>32</v>
      </c>
      <c r="G13" s="35">
        <v>30.7</v>
      </c>
      <c r="H13" s="35">
        <v>30.69</v>
      </c>
      <c r="I13" s="35">
        <v>30.68</v>
      </c>
      <c r="J13" s="35">
        <v>30.78</v>
      </c>
      <c r="K13" s="35"/>
      <c r="L13" s="35"/>
      <c r="M13" s="36">
        <f t="shared" si="1"/>
        <v>122.85</v>
      </c>
      <c r="N13" s="36">
        <f t="shared" si="2"/>
        <v>-122.85</v>
      </c>
      <c r="O13" s="27">
        <f t="shared" si="3"/>
        <v>5</v>
      </c>
    </row>
    <row r="14" spans="1:16" ht="14.1" customHeight="1" x14ac:dyDescent="0.2">
      <c r="A14" s="31">
        <v>105</v>
      </c>
      <c r="B14" s="32" t="s">
        <v>19</v>
      </c>
      <c r="C14" s="32" t="s">
        <v>20</v>
      </c>
      <c r="D14" s="37" t="s">
        <v>24</v>
      </c>
      <c r="E14" s="37" t="s">
        <v>25</v>
      </c>
      <c r="F14" s="37" t="s">
        <v>23</v>
      </c>
      <c r="G14" s="35">
        <v>30.91</v>
      </c>
      <c r="H14" s="35">
        <v>30.65</v>
      </c>
      <c r="I14" s="35">
        <v>30.69</v>
      </c>
      <c r="J14" s="35">
        <v>30.82</v>
      </c>
      <c r="K14" s="35"/>
      <c r="L14" s="35"/>
      <c r="M14" s="36">
        <f t="shared" si="1"/>
        <v>123.07</v>
      </c>
      <c r="N14" s="36">
        <f t="shared" si="2"/>
        <v>-123.07</v>
      </c>
      <c r="O14" s="27">
        <f t="shared" si="3"/>
        <v>6</v>
      </c>
    </row>
    <row r="15" spans="1:16" ht="14.1" customHeight="1" x14ac:dyDescent="0.2">
      <c r="A15" s="31">
        <v>207</v>
      </c>
      <c r="B15" s="32" t="s">
        <v>19</v>
      </c>
      <c r="C15" s="32" t="s">
        <v>20</v>
      </c>
      <c r="D15" s="41" t="s">
        <v>35</v>
      </c>
      <c r="E15" s="42" t="s">
        <v>42</v>
      </c>
      <c r="F15" s="42" t="s">
        <v>32</v>
      </c>
      <c r="G15" s="35">
        <v>30.85</v>
      </c>
      <c r="H15" s="35">
        <v>30.72</v>
      </c>
      <c r="I15" s="35">
        <v>30.67</v>
      </c>
      <c r="J15" s="35">
        <v>30.84</v>
      </c>
      <c r="K15" s="35"/>
      <c r="L15" s="35"/>
      <c r="M15" s="36">
        <f t="shared" si="1"/>
        <v>123.08000000000001</v>
      </c>
      <c r="N15" s="36">
        <f t="shared" si="2"/>
        <v>-123.08000000000001</v>
      </c>
      <c r="O15" s="27">
        <f t="shared" si="3"/>
        <v>7</v>
      </c>
    </row>
    <row r="16" spans="1:16" s="5" customFormat="1" ht="14.1" customHeight="1" x14ac:dyDescent="0.2">
      <c r="A16" s="31">
        <v>203</v>
      </c>
      <c r="B16" s="32" t="s">
        <v>19</v>
      </c>
      <c r="C16" s="32" t="s">
        <v>20</v>
      </c>
      <c r="D16" s="40" t="s">
        <v>35</v>
      </c>
      <c r="E16" s="39" t="s">
        <v>36</v>
      </c>
      <c r="F16" s="39" t="s">
        <v>32</v>
      </c>
      <c r="G16" s="35">
        <v>30.82</v>
      </c>
      <c r="H16" s="35">
        <v>30.85</v>
      </c>
      <c r="I16" s="35">
        <v>30.86</v>
      </c>
      <c r="J16" s="35">
        <v>30.73</v>
      </c>
      <c r="K16" s="35"/>
      <c r="L16" s="35"/>
      <c r="M16" s="36">
        <f t="shared" si="1"/>
        <v>123.26</v>
      </c>
      <c r="N16" s="36">
        <f t="shared" si="2"/>
        <v>-123.26</v>
      </c>
      <c r="O16" s="27">
        <f t="shared" si="3"/>
        <v>8</v>
      </c>
    </row>
    <row r="17" spans="1:15" s="5" customFormat="1" ht="14.1" customHeight="1" x14ac:dyDescent="0.2">
      <c r="A17" s="31">
        <v>204</v>
      </c>
      <c r="B17" s="32" t="s">
        <v>19</v>
      </c>
      <c r="C17" s="32" t="s">
        <v>20</v>
      </c>
      <c r="D17" s="41" t="s">
        <v>37</v>
      </c>
      <c r="E17" s="42" t="s">
        <v>38</v>
      </c>
      <c r="F17" s="42" t="s">
        <v>32</v>
      </c>
      <c r="G17" s="35">
        <v>31.01</v>
      </c>
      <c r="H17" s="35">
        <v>30.66</v>
      </c>
      <c r="I17" s="35">
        <v>30.87</v>
      </c>
      <c r="J17" s="35">
        <v>30.82</v>
      </c>
      <c r="K17" s="35"/>
      <c r="L17" s="35"/>
      <c r="M17" s="36">
        <f t="shared" si="1"/>
        <v>123.36000000000001</v>
      </c>
      <c r="N17" s="36">
        <f t="shared" si="2"/>
        <v>-123.36000000000001</v>
      </c>
      <c r="O17" s="27">
        <f t="shared" si="3"/>
        <v>9</v>
      </c>
    </row>
    <row r="18" spans="1:15" s="5" customFormat="1" ht="14.1" customHeight="1" x14ac:dyDescent="0.2">
      <c r="A18" s="31">
        <v>201</v>
      </c>
      <c r="B18" s="32" t="s">
        <v>19</v>
      </c>
      <c r="C18" s="32" t="s">
        <v>20</v>
      </c>
      <c r="D18" s="38" t="s">
        <v>30</v>
      </c>
      <c r="E18" s="38" t="s">
        <v>31</v>
      </c>
      <c r="F18" s="39" t="s">
        <v>32</v>
      </c>
      <c r="G18" s="35">
        <v>31.32</v>
      </c>
      <c r="H18" s="35">
        <v>30.97</v>
      </c>
      <c r="I18" s="35">
        <v>30.89</v>
      </c>
      <c r="J18" s="35">
        <v>30.97</v>
      </c>
      <c r="K18" s="35"/>
      <c r="L18" s="35"/>
      <c r="M18" s="36">
        <f t="shared" si="1"/>
        <v>124.15</v>
      </c>
      <c r="N18" s="36">
        <f t="shared" si="2"/>
        <v>-124.15</v>
      </c>
      <c r="O18" s="27">
        <f t="shared" si="3"/>
        <v>10</v>
      </c>
    </row>
    <row r="19" spans="1:15" s="5" customFormat="1" ht="14.1" customHeight="1" x14ac:dyDescent="0.2">
      <c r="A19" s="31">
        <v>205</v>
      </c>
      <c r="B19" s="32" t="s">
        <v>19</v>
      </c>
      <c r="C19" s="32" t="s">
        <v>20</v>
      </c>
      <c r="D19" s="41" t="s">
        <v>39</v>
      </c>
      <c r="E19" s="42" t="s">
        <v>22</v>
      </c>
      <c r="F19" s="42" t="s">
        <v>32</v>
      </c>
      <c r="G19" s="35">
        <v>31.01</v>
      </c>
      <c r="H19" s="35">
        <v>30.82</v>
      </c>
      <c r="I19" s="35">
        <v>34.61</v>
      </c>
      <c r="J19" s="35">
        <v>99.99</v>
      </c>
      <c r="K19" s="35"/>
      <c r="L19" s="35"/>
      <c r="M19" s="36">
        <f t="shared" si="1"/>
        <v>196.43</v>
      </c>
      <c r="N19" s="36">
        <f t="shared" si="2"/>
        <v>-196.43</v>
      </c>
      <c r="O19" s="27">
        <f t="shared" si="3"/>
        <v>11</v>
      </c>
    </row>
  </sheetData>
  <autoFilter ref="A8:P19"/>
  <sortState ref="A9:P203">
    <sortCondition ref="O9"/>
  </sortState>
  <pageMargins left="0.39370078740157483" right="0.19685039370078741" top="0.42" bottom="0.55118110236220474" header="0.15748031496062992" footer="0.15748031496062992"/>
  <pageSetup paperSize="9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1]!sort_StartNr">
                <anchor moveWithCells="1" sizeWithCells="1">
                  <from>
                    <xdr:col>12</xdr:col>
                    <xdr:colOff>47625</xdr:colOff>
                    <xdr:row>2</xdr:row>
                    <xdr:rowOff>57150</xdr:rowOff>
                  </from>
                  <to>
                    <xdr:col>14</xdr:col>
                    <xdr:colOff>390525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1]!sort_Platz">
                <anchor moveWithCells="1" sizeWithCells="1">
                  <from>
                    <xdr:col>12</xdr:col>
                    <xdr:colOff>47625</xdr:colOff>
                    <xdr:row>4</xdr:row>
                    <xdr:rowOff>104775</xdr:rowOff>
                  </from>
                  <to>
                    <xdr:col>14</xdr:col>
                    <xdr:colOff>390525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 macro="[1]!Liste_drucken">
                <anchor moveWithCells="1" sizeWithCells="1">
                  <from>
                    <xdr:col>12</xdr:col>
                    <xdr:colOff>47625</xdr:colOff>
                    <xdr:row>1</xdr:row>
                    <xdr:rowOff>57150</xdr:rowOff>
                  </from>
                  <to>
                    <xdr:col>14</xdr:col>
                    <xdr:colOff>390525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pageSetUpPr fitToPage="1"/>
  </sheetPr>
  <dimension ref="A1:P25"/>
  <sheetViews>
    <sheetView zoomScale="90" workbookViewId="0">
      <pane xSplit="5" ySplit="7" topLeftCell="F8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L4" sqref="L4"/>
    </sheetView>
  </sheetViews>
  <sheetFormatPr baseColWidth="10" defaultRowHeight="12.75" x14ac:dyDescent="0.2"/>
  <cols>
    <col min="1" max="1" width="7.85546875" customWidth="1"/>
    <col min="2" max="2" width="4.7109375" customWidth="1"/>
    <col min="3" max="3" width="4.5703125" customWidth="1"/>
    <col min="4" max="4" width="15.85546875" style="56" customWidth="1"/>
    <col min="5" max="5" width="16.5703125" customWidth="1"/>
    <col min="6" max="6" width="20.85546875" customWidth="1"/>
    <col min="7" max="12" width="8.7109375" customWidth="1"/>
    <col min="13" max="13" width="11.7109375" customWidth="1"/>
    <col min="14" max="14" width="8.140625" hidden="1" customWidth="1"/>
    <col min="15" max="15" width="7" style="15" customWidth="1"/>
    <col min="16" max="16" width="3.85546875" style="5" hidden="1" customWidth="1"/>
  </cols>
  <sheetData>
    <row r="1" spans="1:16" s="6" customFormat="1" ht="30" x14ac:dyDescent="0.4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 x14ac:dyDescent="0.4">
      <c r="A2" s="1" t="s">
        <v>44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6" s="6" customFormat="1" ht="9.75" customHeight="1" x14ac:dyDescent="0.2">
      <c r="D3" s="8"/>
      <c r="O3" s="9"/>
      <c r="P3" s="5"/>
    </row>
    <row r="4" spans="1:16" ht="15" customHeight="1" x14ac:dyDescent="0.2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0</v>
      </c>
      <c r="L4" s="14">
        <v>0</v>
      </c>
      <c r="M4" s="3"/>
    </row>
    <row r="5" spans="1:16" ht="16.5" customHeight="1" x14ac:dyDescent="0.2">
      <c r="A5" s="16" t="s">
        <v>3</v>
      </c>
      <c r="B5" s="2"/>
      <c r="C5" s="2"/>
      <c r="D5" s="3"/>
      <c r="E5" s="3"/>
      <c r="F5" s="3"/>
      <c r="G5" s="17">
        <f t="shared" ref="G5:L5" si="0">MIN(G9:G25)</f>
        <v>29.38</v>
      </c>
      <c r="H5" s="17">
        <f t="shared" si="0"/>
        <v>29.3</v>
      </c>
      <c r="I5" s="17">
        <f t="shared" si="0"/>
        <v>29.38</v>
      </c>
      <c r="J5" s="17">
        <f t="shared" si="0"/>
        <v>29.37</v>
      </c>
      <c r="K5" s="17">
        <f t="shared" si="0"/>
        <v>0</v>
      </c>
      <c r="L5" s="18">
        <f t="shared" si="0"/>
        <v>0</v>
      </c>
    </row>
    <row r="6" spans="1:16" ht="18" customHeight="1" x14ac:dyDescent="0.2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 x14ac:dyDescent="0.2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6" ht="22.5" customHeight="1" x14ac:dyDescent="0.2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6" ht="14.1" customHeight="1" x14ac:dyDescent="0.2">
      <c r="A9" s="31">
        <v>303</v>
      </c>
      <c r="B9" s="32" t="s">
        <v>45</v>
      </c>
      <c r="C9" s="32" t="s">
        <v>20</v>
      </c>
      <c r="D9" s="38" t="s">
        <v>50</v>
      </c>
      <c r="E9" s="38" t="s">
        <v>51</v>
      </c>
      <c r="F9" s="38" t="s">
        <v>23</v>
      </c>
      <c r="G9" s="35">
        <v>29.38</v>
      </c>
      <c r="H9" s="35">
        <v>29.3</v>
      </c>
      <c r="I9" s="35">
        <v>29.38</v>
      </c>
      <c r="J9" s="35">
        <v>29.37</v>
      </c>
      <c r="K9" s="35"/>
      <c r="L9" s="35"/>
      <c r="M9" s="36">
        <f t="shared" ref="M9:M25" si="1">(G9*$G$4+H9*$H$4+I9*$I$4+J9*$J$4+K9*$K$4+L9*$L$4)</f>
        <v>117.43</v>
      </c>
      <c r="N9" s="36">
        <f t="shared" ref="N9:N25" si="2">IF(M9&gt;0,M9*-1,-1000)</f>
        <v>-117.43</v>
      </c>
      <c r="O9" s="27">
        <f t="shared" ref="O9:O25" si="3">IF(M9&gt;0,RANK(N9,N:N),0)</f>
        <v>1</v>
      </c>
    </row>
    <row r="10" spans="1:16" ht="14.1" customHeight="1" x14ac:dyDescent="0.2">
      <c r="A10" s="31">
        <v>302</v>
      </c>
      <c r="B10" s="32" t="s">
        <v>45</v>
      </c>
      <c r="C10" s="32" t="s">
        <v>20</v>
      </c>
      <c r="D10" s="33" t="s">
        <v>48</v>
      </c>
      <c r="E10" s="33" t="s">
        <v>49</v>
      </c>
      <c r="F10" s="34" t="s">
        <v>23</v>
      </c>
      <c r="G10" s="35">
        <v>29.5</v>
      </c>
      <c r="H10" s="35">
        <v>29.43</v>
      </c>
      <c r="I10" s="35">
        <v>29.48</v>
      </c>
      <c r="J10" s="35">
        <v>29.52</v>
      </c>
      <c r="K10" s="35"/>
      <c r="L10" s="35"/>
      <c r="M10" s="36">
        <f t="shared" si="1"/>
        <v>117.92999999999999</v>
      </c>
      <c r="N10" s="36">
        <f t="shared" si="2"/>
        <v>-117.92999999999999</v>
      </c>
      <c r="O10" s="27">
        <f t="shared" si="3"/>
        <v>2</v>
      </c>
    </row>
    <row r="11" spans="1:16" ht="14.1" customHeight="1" x14ac:dyDescent="0.2">
      <c r="A11" s="31">
        <v>312</v>
      </c>
      <c r="B11" s="32" t="s">
        <v>45</v>
      </c>
      <c r="C11" s="32" t="s">
        <v>20</v>
      </c>
      <c r="D11" s="33" t="s">
        <v>52</v>
      </c>
      <c r="E11" s="33" t="s">
        <v>61</v>
      </c>
      <c r="F11" s="34" t="s">
        <v>23</v>
      </c>
      <c r="G11" s="35">
        <v>29.57</v>
      </c>
      <c r="H11" s="35">
        <v>29.44</v>
      </c>
      <c r="I11" s="35">
        <v>29.52</v>
      </c>
      <c r="J11" s="35">
        <v>29.57</v>
      </c>
      <c r="K11" s="35"/>
      <c r="L11" s="35"/>
      <c r="M11" s="36">
        <f t="shared" si="1"/>
        <v>118.1</v>
      </c>
      <c r="N11" s="36">
        <f t="shared" si="2"/>
        <v>-118.1</v>
      </c>
      <c r="O11" s="27">
        <f t="shared" si="3"/>
        <v>3</v>
      </c>
    </row>
    <row r="12" spans="1:16" ht="14.1" customHeight="1" x14ac:dyDescent="0.2">
      <c r="A12" s="31">
        <v>301</v>
      </c>
      <c r="B12" s="32" t="s">
        <v>45</v>
      </c>
      <c r="C12" s="32" t="s">
        <v>20</v>
      </c>
      <c r="D12" s="38" t="s">
        <v>46</v>
      </c>
      <c r="E12" s="38" t="s">
        <v>47</v>
      </c>
      <c r="F12" s="38" t="s">
        <v>23</v>
      </c>
      <c r="G12" s="35">
        <v>29.55</v>
      </c>
      <c r="H12" s="35">
        <v>29.49</v>
      </c>
      <c r="I12" s="35">
        <v>29.55</v>
      </c>
      <c r="J12" s="35">
        <v>29.53</v>
      </c>
      <c r="K12" s="35"/>
      <c r="L12" s="35"/>
      <c r="M12" s="36">
        <f t="shared" si="1"/>
        <v>118.12</v>
      </c>
      <c r="N12" s="36">
        <f t="shared" si="2"/>
        <v>-118.12</v>
      </c>
      <c r="O12" s="27">
        <f t="shared" si="3"/>
        <v>4</v>
      </c>
    </row>
    <row r="13" spans="1:16" ht="14.1" customHeight="1" x14ac:dyDescent="0.2">
      <c r="A13" s="31">
        <v>305</v>
      </c>
      <c r="B13" s="32" t="s">
        <v>45</v>
      </c>
      <c r="C13" s="32" t="s">
        <v>20</v>
      </c>
      <c r="D13" s="45" t="s">
        <v>52</v>
      </c>
      <c r="E13" s="45" t="s">
        <v>53</v>
      </c>
      <c r="F13" s="45" t="s">
        <v>23</v>
      </c>
      <c r="G13" s="35">
        <v>29.5</v>
      </c>
      <c r="H13" s="35">
        <v>29.57</v>
      </c>
      <c r="I13" s="35">
        <v>29.5</v>
      </c>
      <c r="J13" s="35">
        <v>29.59</v>
      </c>
      <c r="K13" s="35"/>
      <c r="L13" s="35"/>
      <c r="M13" s="36">
        <f t="shared" si="1"/>
        <v>118.16</v>
      </c>
      <c r="N13" s="36">
        <f t="shared" si="2"/>
        <v>-118.16</v>
      </c>
      <c r="O13" s="27">
        <f t="shared" si="3"/>
        <v>5</v>
      </c>
    </row>
    <row r="14" spans="1:16" ht="14.1" customHeight="1" x14ac:dyDescent="0.2">
      <c r="A14" s="32">
        <v>406</v>
      </c>
      <c r="B14" s="32" t="s">
        <v>45</v>
      </c>
      <c r="C14" s="32" t="s">
        <v>20</v>
      </c>
      <c r="D14" s="46" t="s">
        <v>43</v>
      </c>
      <c r="E14" s="47" t="s">
        <v>75</v>
      </c>
      <c r="F14" s="47" t="s">
        <v>32</v>
      </c>
      <c r="G14" s="35">
        <v>29.62</v>
      </c>
      <c r="H14" s="35">
        <v>29.57</v>
      </c>
      <c r="I14" s="35">
        <v>29.51</v>
      </c>
      <c r="J14" s="35">
        <v>29.56</v>
      </c>
      <c r="K14" s="35"/>
      <c r="L14" s="35"/>
      <c r="M14" s="36">
        <f t="shared" si="1"/>
        <v>118.26</v>
      </c>
      <c r="N14" s="36">
        <f t="shared" si="2"/>
        <v>-118.26</v>
      </c>
      <c r="O14" s="27">
        <f t="shared" si="3"/>
        <v>6</v>
      </c>
    </row>
    <row r="15" spans="1:16" s="5" customFormat="1" ht="14.1" customHeight="1" x14ac:dyDescent="0.2">
      <c r="A15" s="31">
        <v>310</v>
      </c>
      <c r="B15" s="32" t="s">
        <v>45</v>
      </c>
      <c r="C15" s="32" t="s">
        <v>20</v>
      </c>
      <c r="D15" s="43" t="s">
        <v>59</v>
      </c>
      <c r="E15" s="44" t="s">
        <v>60</v>
      </c>
      <c r="F15" s="44" t="s">
        <v>23</v>
      </c>
      <c r="G15" s="35">
        <v>29.65</v>
      </c>
      <c r="H15" s="35">
        <v>29.47</v>
      </c>
      <c r="I15" s="35">
        <v>29.61</v>
      </c>
      <c r="J15" s="35">
        <v>29.55</v>
      </c>
      <c r="K15" s="35"/>
      <c r="L15" s="35"/>
      <c r="M15" s="36">
        <f t="shared" si="1"/>
        <v>118.27999999999999</v>
      </c>
      <c r="N15" s="36">
        <f t="shared" si="2"/>
        <v>-118.27999999999999</v>
      </c>
      <c r="O15" s="27">
        <f t="shared" si="3"/>
        <v>7</v>
      </c>
    </row>
    <row r="16" spans="1:16" s="5" customFormat="1" ht="14.1" customHeight="1" x14ac:dyDescent="0.2">
      <c r="A16" s="31">
        <v>317</v>
      </c>
      <c r="B16" s="32" t="s">
        <v>45</v>
      </c>
      <c r="C16" s="32" t="s">
        <v>20</v>
      </c>
      <c r="D16" s="45" t="s">
        <v>50</v>
      </c>
      <c r="E16" s="45" t="s">
        <v>64</v>
      </c>
      <c r="F16" s="45" t="s">
        <v>23</v>
      </c>
      <c r="G16" s="35">
        <v>29.69</v>
      </c>
      <c r="H16" s="35">
        <v>29.52</v>
      </c>
      <c r="I16" s="35">
        <v>29.67</v>
      </c>
      <c r="J16" s="35">
        <v>29.5</v>
      </c>
      <c r="K16" s="35"/>
      <c r="L16" s="35"/>
      <c r="M16" s="36">
        <f t="shared" si="1"/>
        <v>118.38</v>
      </c>
      <c r="N16" s="36">
        <f t="shared" si="2"/>
        <v>-118.38</v>
      </c>
      <c r="O16" s="27">
        <f t="shared" si="3"/>
        <v>8</v>
      </c>
    </row>
    <row r="17" spans="1:15" s="5" customFormat="1" ht="14.1" customHeight="1" x14ac:dyDescent="0.2">
      <c r="A17" s="32">
        <v>401</v>
      </c>
      <c r="B17" s="32" t="s">
        <v>45</v>
      </c>
      <c r="C17" s="32" t="s">
        <v>20</v>
      </c>
      <c r="D17" s="46" t="s">
        <v>33</v>
      </c>
      <c r="E17" s="47" t="s">
        <v>68</v>
      </c>
      <c r="F17" s="47" t="s">
        <v>32</v>
      </c>
      <c r="G17" s="35">
        <v>29.75</v>
      </c>
      <c r="H17" s="35">
        <v>29.61</v>
      </c>
      <c r="I17" s="35">
        <v>29.61</v>
      </c>
      <c r="J17" s="35">
        <v>29.65</v>
      </c>
      <c r="K17" s="35"/>
      <c r="L17" s="35"/>
      <c r="M17" s="36">
        <f t="shared" si="1"/>
        <v>118.62</v>
      </c>
      <c r="N17" s="36">
        <f t="shared" si="2"/>
        <v>-118.62</v>
      </c>
      <c r="O17" s="27">
        <f t="shared" si="3"/>
        <v>9</v>
      </c>
    </row>
    <row r="18" spans="1:15" s="5" customFormat="1" ht="14.1" customHeight="1" x14ac:dyDescent="0.2">
      <c r="A18" s="31">
        <v>306</v>
      </c>
      <c r="B18" s="32" t="s">
        <v>45</v>
      </c>
      <c r="C18" s="32" t="s">
        <v>20</v>
      </c>
      <c r="D18" s="43" t="s">
        <v>54</v>
      </c>
      <c r="E18" s="44" t="s">
        <v>55</v>
      </c>
      <c r="F18" s="44" t="s">
        <v>56</v>
      </c>
      <c r="G18" s="35">
        <v>29.62</v>
      </c>
      <c r="H18" s="35">
        <v>29.72</v>
      </c>
      <c r="I18" s="35">
        <v>29.7</v>
      </c>
      <c r="J18" s="35">
        <v>29.69</v>
      </c>
      <c r="K18" s="35"/>
      <c r="L18" s="35"/>
      <c r="M18" s="36">
        <f t="shared" si="1"/>
        <v>118.73</v>
      </c>
      <c r="N18" s="36">
        <f t="shared" si="2"/>
        <v>-118.73</v>
      </c>
      <c r="O18" s="27">
        <f t="shared" si="3"/>
        <v>10</v>
      </c>
    </row>
    <row r="19" spans="1:15" s="5" customFormat="1" ht="14.1" customHeight="1" x14ac:dyDescent="0.2">
      <c r="A19" s="32">
        <v>402</v>
      </c>
      <c r="B19" s="32" t="s">
        <v>45</v>
      </c>
      <c r="C19" s="32" t="s">
        <v>20</v>
      </c>
      <c r="D19" s="46" t="s">
        <v>69</v>
      </c>
      <c r="E19" s="47" t="s">
        <v>70</v>
      </c>
      <c r="F19" s="47" t="s">
        <v>32</v>
      </c>
      <c r="G19" s="35">
        <v>29.74</v>
      </c>
      <c r="H19" s="35">
        <v>29.61</v>
      </c>
      <c r="I19" s="35">
        <v>29.82</v>
      </c>
      <c r="J19" s="35">
        <v>29.77</v>
      </c>
      <c r="K19" s="35"/>
      <c r="L19" s="35"/>
      <c r="M19" s="36">
        <f t="shared" si="1"/>
        <v>118.93999999999998</v>
      </c>
      <c r="N19" s="36">
        <f t="shared" si="2"/>
        <v>-118.93999999999998</v>
      </c>
      <c r="O19" s="27">
        <f t="shared" si="3"/>
        <v>11</v>
      </c>
    </row>
    <row r="20" spans="1:15" s="5" customFormat="1" ht="14.1" customHeight="1" x14ac:dyDescent="0.2">
      <c r="A20" s="31">
        <v>307</v>
      </c>
      <c r="B20" s="32" t="s">
        <v>45</v>
      </c>
      <c r="C20" s="32" t="s">
        <v>20</v>
      </c>
      <c r="D20" s="33" t="s">
        <v>57</v>
      </c>
      <c r="E20" s="33" t="s">
        <v>58</v>
      </c>
      <c r="F20" s="33" t="s">
        <v>56</v>
      </c>
      <c r="G20" s="35">
        <v>29.98</v>
      </c>
      <c r="H20" s="35">
        <v>29.57</v>
      </c>
      <c r="I20" s="35">
        <v>29.84</v>
      </c>
      <c r="J20" s="35">
        <v>29.76</v>
      </c>
      <c r="K20" s="35"/>
      <c r="L20" s="35"/>
      <c r="M20" s="36">
        <f t="shared" si="1"/>
        <v>119.15</v>
      </c>
      <c r="N20" s="36">
        <f t="shared" si="2"/>
        <v>-119.15</v>
      </c>
      <c r="O20" s="27">
        <f t="shared" si="3"/>
        <v>12</v>
      </c>
    </row>
    <row r="21" spans="1:15" s="5" customFormat="1" ht="14.1" customHeight="1" x14ac:dyDescent="0.2">
      <c r="A21" s="32">
        <v>403</v>
      </c>
      <c r="B21" s="32" t="s">
        <v>45</v>
      </c>
      <c r="C21" s="32" t="s">
        <v>20</v>
      </c>
      <c r="D21" s="46" t="s">
        <v>71</v>
      </c>
      <c r="E21" s="47" t="s">
        <v>72</v>
      </c>
      <c r="F21" s="47" t="s">
        <v>32</v>
      </c>
      <c r="G21" s="35">
        <v>29.78</v>
      </c>
      <c r="H21" s="35">
        <v>29.8</v>
      </c>
      <c r="I21" s="35">
        <v>29.72</v>
      </c>
      <c r="J21" s="35">
        <v>29.98</v>
      </c>
      <c r="K21" s="35"/>
      <c r="L21" s="35"/>
      <c r="M21" s="36">
        <f t="shared" si="1"/>
        <v>119.28</v>
      </c>
      <c r="N21" s="36">
        <f t="shared" si="2"/>
        <v>-119.28</v>
      </c>
      <c r="O21" s="27">
        <f t="shared" si="3"/>
        <v>13</v>
      </c>
    </row>
    <row r="22" spans="1:15" s="5" customFormat="1" ht="14.1" customHeight="1" x14ac:dyDescent="0.2">
      <c r="A22" s="32">
        <v>404</v>
      </c>
      <c r="B22" s="32" t="s">
        <v>45</v>
      </c>
      <c r="C22" s="32" t="s">
        <v>20</v>
      </c>
      <c r="D22" s="46" t="s">
        <v>37</v>
      </c>
      <c r="E22" s="47" t="s">
        <v>73</v>
      </c>
      <c r="F22" s="47" t="s">
        <v>32</v>
      </c>
      <c r="G22" s="35">
        <v>29.86</v>
      </c>
      <c r="H22" s="35">
        <v>29.85</v>
      </c>
      <c r="I22" s="35">
        <v>29.8</v>
      </c>
      <c r="J22" s="35">
        <v>29.81</v>
      </c>
      <c r="K22" s="35"/>
      <c r="L22" s="35"/>
      <c r="M22" s="36">
        <f t="shared" si="1"/>
        <v>119.32000000000001</v>
      </c>
      <c r="N22" s="36">
        <f t="shared" si="2"/>
        <v>-119.32000000000001</v>
      </c>
      <c r="O22" s="27">
        <f t="shared" si="3"/>
        <v>14</v>
      </c>
    </row>
    <row r="23" spans="1:15" s="5" customFormat="1" ht="14.1" customHeight="1" x14ac:dyDescent="0.2">
      <c r="A23" s="31">
        <v>314</v>
      </c>
      <c r="B23" s="32" t="s">
        <v>45</v>
      </c>
      <c r="C23" s="32" t="s">
        <v>20</v>
      </c>
      <c r="D23" s="43" t="s">
        <v>62</v>
      </c>
      <c r="E23" s="44" t="s">
        <v>22</v>
      </c>
      <c r="F23" s="44" t="s">
        <v>63</v>
      </c>
      <c r="G23" s="35">
        <v>29.84</v>
      </c>
      <c r="H23" s="35">
        <v>29.9</v>
      </c>
      <c r="I23" s="35">
        <v>29.84</v>
      </c>
      <c r="J23" s="35">
        <v>29.85</v>
      </c>
      <c r="K23" s="35"/>
      <c r="L23" s="35"/>
      <c r="M23" s="36">
        <f t="shared" si="1"/>
        <v>119.43</v>
      </c>
      <c r="N23" s="36">
        <f t="shared" si="2"/>
        <v>-119.43</v>
      </c>
      <c r="O23" s="27">
        <f t="shared" si="3"/>
        <v>15</v>
      </c>
    </row>
    <row r="24" spans="1:15" s="5" customFormat="1" ht="14.1" customHeight="1" x14ac:dyDescent="0.2">
      <c r="A24" s="32">
        <v>405</v>
      </c>
      <c r="B24" s="32" t="s">
        <v>45</v>
      </c>
      <c r="C24" s="32" t="s">
        <v>20</v>
      </c>
      <c r="D24" s="46" t="s">
        <v>69</v>
      </c>
      <c r="E24" s="47" t="s">
        <v>74</v>
      </c>
      <c r="F24" s="47" t="s">
        <v>32</v>
      </c>
      <c r="G24" s="35">
        <v>29.94</v>
      </c>
      <c r="H24" s="35">
        <v>29.97</v>
      </c>
      <c r="I24" s="35">
        <v>30</v>
      </c>
      <c r="J24" s="35">
        <v>30.06</v>
      </c>
      <c r="K24" s="35"/>
      <c r="L24" s="35"/>
      <c r="M24" s="36">
        <f t="shared" si="1"/>
        <v>119.97</v>
      </c>
      <c r="N24" s="36">
        <f t="shared" si="2"/>
        <v>-119.97</v>
      </c>
      <c r="O24" s="27">
        <f t="shared" si="3"/>
        <v>16</v>
      </c>
    </row>
    <row r="25" spans="1:15" s="5" customFormat="1" ht="14.1" customHeight="1" x14ac:dyDescent="0.2">
      <c r="A25" s="31">
        <v>324</v>
      </c>
      <c r="B25" s="32" t="s">
        <v>45</v>
      </c>
      <c r="C25" s="25" t="s">
        <v>20</v>
      </c>
      <c r="D25" s="58" t="s">
        <v>66</v>
      </c>
      <c r="E25" s="58" t="s">
        <v>67</v>
      </c>
      <c r="F25" s="58" t="s">
        <v>63</v>
      </c>
      <c r="G25" s="35">
        <v>29.8</v>
      </c>
      <c r="H25" s="35">
        <v>99.99</v>
      </c>
      <c r="I25" s="35">
        <v>99.99</v>
      </c>
      <c r="J25" s="35">
        <v>99.99</v>
      </c>
      <c r="K25" s="35"/>
      <c r="L25" s="35"/>
      <c r="M25" s="36">
        <f t="shared" si="1"/>
        <v>329.77</v>
      </c>
      <c r="N25" s="36">
        <f t="shared" si="2"/>
        <v>-329.77</v>
      </c>
      <c r="O25" s="27">
        <f t="shared" si="3"/>
        <v>17</v>
      </c>
    </row>
  </sheetData>
  <autoFilter ref="A8:P25"/>
  <sortState ref="A9:P25">
    <sortCondition ref="O9"/>
  </sortState>
  <pageMargins left="0.39370078740157483" right="0.19685039370078741" top="0.51" bottom="0.55118110236220474" header="0.15748031496062992" footer="0.15748031496062992"/>
  <pageSetup paperSize="9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1]!sort_StartNr">
                <anchor moveWithCells="1" sizeWithCells="1">
                  <from>
                    <xdr:col>12</xdr:col>
                    <xdr:colOff>47625</xdr:colOff>
                    <xdr:row>2</xdr:row>
                    <xdr:rowOff>57150</xdr:rowOff>
                  </from>
                  <to>
                    <xdr:col>14</xdr:col>
                    <xdr:colOff>390525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Line="0" autoPict="0" macro="[1]!sort_Platz">
                <anchor moveWithCells="1" sizeWithCells="1">
                  <from>
                    <xdr:col>12</xdr:col>
                    <xdr:colOff>47625</xdr:colOff>
                    <xdr:row>4</xdr:row>
                    <xdr:rowOff>104775</xdr:rowOff>
                  </from>
                  <to>
                    <xdr:col>14</xdr:col>
                    <xdr:colOff>390525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Line="0" autoPict="0" macro="[1]!Liste_drucken">
                <anchor moveWithCells="1" sizeWithCells="1">
                  <from>
                    <xdr:col>12</xdr:col>
                    <xdr:colOff>47625</xdr:colOff>
                    <xdr:row>1</xdr:row>
                    <xdr:rowOff>57150</xdr:rowOff>
                  </from>
                  <to>
                    <xdr:col>14</xdr:col>
                    <xdr:colOff>390525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P14"/>
  <sheetViews>
    <sheetView tabSelected="1" zoomScale="90" workbookViewId="0">
      <pane xSplit="5" ySplit="7" topLeftCell="F8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Q14" sqref="Q14"/>
    </sheetView>
  </sheetViews>
  <sheetFormatPr baseColWidth="10" defaultRowHeight="12.75" x14ac:dyDescent="0.2"/>
  <cols>
    <col min="1" max="1" width="7.85546875" customWidth="1"/>
    <col min="2" max="2" width="4.28515625" customWidth="1"/>
    <col min="3" max="3" width="4.5703125" customWidth="1"/>
    <col min="4" max="4" width="15.85546875" style="56" customWidth="1"/>
    <col min="5" max="5" width="16.5703125" customWidth="1"/>
    <col min="6" max="6" width="20.85546875" customWidth="1"/>
    <col min="7" max="12" width="8.7109375" customWidth="1"/>
    <col min="13" max="13" width="11.7109375" customWidth="1"/>
    <col min="14" max="14" width="8.140625" hidden="1" customWidth="1"/>
    <col min="15" max="15" width="7" style="15" customWidth="1"/>
    <col min="16" max="16" width="3.85546875" style="5" hidden="1" customWidth="1"/>
  </cols>
  <sheetData>
    <row r="1" spans="1:16" s="6" customFormat="1" ht="30" x14ac:dyDescent="0.4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 x14ac:dyDescent="0.4">
      <c r="A2" s="1" t="s">
        <v>76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6" s="6" customFormat="1" ht="9.75" customHeight="1" x14ac:dyDescent="0.2">
      <c r="D3" s="8"/>
      <c r="O3" s="9"/>
      <c r="P3" s="5"/>
    </row>
    <row r="4" spans="1:16" ht="15" customHeight="1" x14ac:dyDescent="0.2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0</v>
      </c>
      <c r="L4" s="14">
        <v>0</v>
      </c>
      <c r="M4" s="3"/>
    </row>
    <row r="5" spans="1:16" ht="16.5" customHeight="1" x14ac:dyDescent="0.2">
      <c r="A5" s="16" t="s">
        <v>3</v>
      </c>
      <c r="B5" s="2"/>
      <c r="C5" s="2"/>
      <c r="D5" s="3"/>
      <c r="E5" s="3"/>
      <c r="F5" s="3"/>
      <c r="G5" s="17">
        <f t="shared" ref="G5:L5" si="0">MIN(G9:G14)</f>
        <v>29.71</v>
      </c>
      <c r="H5" s="17">
        <f t="shared" si="0"/>
        <v>29.69</v>
      </c>
      <c r="I5" s="17">
        <f t="shared" si="0"/>
        <v>29.73</v>
      </c>
      <c r="J5" s="17">
        <f t="shared" si="0"/>
        <v>29.76</v>
      </c>
      <c r="K5" s="17">
        <f t="shared" si="0"/>
        <v>0</v>
      </c>
      <c r="L5" s="18">
        <f t="shared" si="0"/>
        <v>0</v>
      </c>
    </row>
    <row r="6" spans="1:16" ht="18" customHeight="1" x14ac:dyDescent="0.2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 x14ac:dyDescent="0.2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6" ht="22.5" customHeight="1" x14ac:dyDescent="0.2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6" ht="14.1" customHeight="1" x14ac:dyDescent="0.2">
      <c r="A9" s="32">
        <v>501</v>
      </c>
      <c r="B9" s="32" t="s">
        <v>77</v>
      </c>
      <c r="C9" s="32" t="s">
        <v>20</v>
      </c>
      <c r="D9" s="33" t="s">
        <v>78</v>
      </c>
      <c r="E9" s="33" t="s">
        <v>79</v>
      </c>
      <c r="F9" s="33" t="s">
        <v>80</v>
      </c>
      <c r="G9" s="35">
        <v>29.77</v>
      </c>
      <c r="H9" s="35">
        <v>29.69</v>
      </c>
      <c r="I9" s="35">
        <v>29.76</v>
      </c>
      <c r="J9" s="35">
        <v>29.78</v>
      </c>
      <c r="K9" s="35"/>
      <c r="L9" s="35"/>
      <c r="M9" s="36">
        <f>(G9*$G$4+H9*$H$4+I9*$I$4+J9*$J$4+K9*$K$4+L9*$L$4)</f>
        <v>119</v>
      </c>
      <c r="N9" s="36">
        <f>IF(M9&gt;0,M9*-1,-1000)</f>
        <v>-119</v>
      </c>
      <c r="O9" s="27">
        <f>IF(M9&gt;0,RANK(N9,N:N),0)</f>
        <v>1</v>
      </c>
    </row>
    <row r="10" spans="1:16" ht="14.1" customHeight="1" x14ac:dyDescent="0.2">
      <c r="A10" s="32">
        <v>505</v>
      </c>
      <c r="B10" s="32" t="s">
        <v>77</v>
      </c>
      <c r="C10" s="32" t="s">
        <v>20</v>
      </c>
      <c r="D10" s="33" t="s">
        <v>87</v>
      </c>
      <c r="E10" s="33" t="s">
        <v>88</v>
      </c>
      <c r="F10" s="33" t="s">
        <v>89</v>
      </c>
      <c r="G10" s="35">
        <v>29.71</v>
      </c>
      <c r="H10" s="35">
        <v>29.75</v>
      </c>
      <c r="I10" s="35">
        <v>29.73</v>
      </c>
      <c r="J10" s="35">
        <v>29.82</v>
      </c>
      <c r="K10" s="35"/>
      <c r="L10" s="35"/>
      <c r="M10" s="36">
        <f>(G10*$G$4+H10*$H$4+I10*$I$4+J10*$J$4+K10*$K$4+L10*$L$4)</f>
        <v>119.00999999999999</v>
      </c>
      <c r="N10" s="36">
        <f>IF(M10&gt;0,M10*-1,-1000)</f>
        <v>-119.00999999999999</v>
      </c>
      <c r="O10" s="27">
        <f>IF(M10&gt;0,RANK(N10,N:N),0)</f>
        <v>2</v>
      </c>
    </row>
    <row r="11" spans="1:16" ht="14.1" customHeight="1" x14ac:dyDescent="0.2">
      <c r="A11" s="32">
        <v>504</v>
      </c>
      <c r="B11" s="32" t="s">
        <v>77</v>
      </c>
      <c r="C11" s="32" t="s">
        <v>20</v>
      </c>
      <c r="D11" s="34" t="s">
        <v>85</v>
      </c>
      <c r="E11" s="34" t="s">
        <v>86</v>
      </c>
      <c r="F11" s="34" t="s">
        <v>63</v>
      </c>
      <c r="G11" s="35">
        <v>29.81</v>
      </c>
      <c r="H11" s="35">
        <v>29.75</v>
      </c>
      <c r="I11" s="35">
        <v>29.81</v>
      </c>
      <c r="J11" s="35">
        <v>29.84</v>
      </c>
      <c r="K11" s="35"/>
      <c r="L11" s="35"/>
      <c r="M11" s="36">
        <f>(G11*$G$4+H11*$H$4+I11*$I$4+J11*$J$4+K11*$K$4+L11*$L$4)</f>
        <v>119.21000000000001</v>
      </c>
      <c r="N11" s="36">
        <f>IF(M11&gt;0,M11*-1,-1000)</f>
        <v>-119.21000000000001</v>
      </c>
      <c r="O11" s="27">
        <v>3</v>
      </c>
    </row>
    <row r="12" spans="1:16" ht="14.1" customHeight="1" x14ac:dyDescent="0.2">
      <c r="A12" s="32">
        <v>506</v>
      </c>
      <c r="B12" s="32" t="s">
        <v>77</v>
      </c>
      <c r="C12" s="32" t="s">
        <v>20</v>
      </c>
      <c r="D12" s="33" t="s">
        <v>28</v>
      </c>
      <c r="E12" s="33" t="s">
        <v>90</v>
      </c>
      <c r="F12" s="33" t="s">
        <v>23</v>
      </c>
      <c r="G12" s="35">
        <v>29.8</v>
      </c>
      <c r="H12" s="35">
        <v>29.78</v>
      </c>
      <c r="I12" s="35">
        <v>29.83</v>
      </c>
      <c r="J12" s="35">
        <v>29.8</v>
      </c>
      <c r="K12" s="35"/>
      <c r="L12" s="35"/>
      <c r="M12" s="36">
        <f>(G12*$G$4+H12*$H$4+I12*$I$4+J12*$J$4+K12*$K$4+L12*$L$4)</f>
        <v>119.21</v>
      </c>
      <c r="N12" s="36">
        <f>IF(M12&gt;0,M12*-1,-1000)</f>
        <v>-119.21</v>
      </c>
      <c r="O12" s="27">
        <v>4</v>
      </c>
    </row>
    <row r="13" spans="1:16" ht="14.1" customHeight="1" x14ac:dyDescent="0.2">
      <c r="A13" s="32">
        <v>503</v>
      </c>
      <c r="B13" s="32" t="s">
        <v>77</v>
      </c>
      <c r="C13" s="32" t="s">
        <v>20</v>
      </c>
      <c r="D13" s="33" t="s">
        <v>82</v>
      </c>
      <c r="E13" s="33" t="s">
        <v>83</v>
      </c>
      <c r="F13" s="33" t="s">
        <v>84</v>
      </c>
      <c r="G13" s="35">
        <v>29.78</v>
      </c>
      <c r="H13" s="35">
        <v>29.82</v>
      </c>
      <c r="I13" s="35">
        <v>29.79</v>
      </c>
      <c r="J13" s="35">
        <v>29.89</v>
      </c>
      <c r="K13" s="35"/>
      <c r="L13" s="35"/>
      <c r="M13" s="36">
        <f>(G13*$G$4+H13*$H$4+I13*$I$4+J13*$J$4+K13*$K$4+L13*$L$4)</f>
        <v>119.28</v>
      </c>
      <c r="N13" s="36">
        <f>IF(M13&gt;0,M13*-1,-1000)</f>
        <v>-119.28</v>
      </c>
      <c r="O13" s="27">
        <f>IF(M13&gt;0,RANK(N13,N:N),0)</f>
        <v>5</v>
      </c>
    </row>
    <row r="14" spans="1:16" ht="14.1" customHeight="1" x14ac:dyDescent="0.2">
      <c r="A14" s="32">
        <v>502</v>
      </c>
      <c r="B14" s="32" t="s">
        <v>77</v>
      </c>
      <c r="C14" s="32" t="s">
        <v>20</v>
      </c>
      <c r="D14" s="33" t="s">
        <v>28</v>
      </c>
      <c r="E14" s="33" t="s">
        <v>81</v>
      </c>
      <c r="F14" s="33" t="s">
        <v>23</v>
      </c>
      <c r="G14" s="35">
        <v>29.86</v>
      </c>
      <c r="H14" s="35">
        <v>29.86</v>
      </c>
      <c r="I14" s="35">
        <v>30.07</v>
      </c>
      <c r="J14" s="35">
        <v>29.76</v>
      </c>
      <c r="K14" s="35"/>
      <c r="L14" s="35"/>
      <c r="M14" s="36">
        <f>(G14*$G$4+H14*$H$4+I14*$I$4+J14*$J$4+K14*$K$4+L14*$L$4)</f>
        <v>119.55</v>
      </c>
      <c r="N14" s="36">
        <f>IF(M14&gt;0,M14*-1,-1000)</f>
        <v>-119.55</v>
      </c>
      <c r="O14" s="27">
        <f>IF(M14&gt;0,RANK(N14,N:N),0)</f>
        <v>6</v>
      </c>
    </row>
  </sheetData>
  <autoFilter ref="A8:P14"/>
  <sortState ref="A9:O14">
    <sortCondition ref="O9:O14"/>
  </sortState>
  <pageMargins left="0.39370078740157483" right="0.19685039370078741" top="0.56999999999999995" bottom="0.55118110236220474" header="0.35" footer="0.15748031496062992"/>
  <pageSetup paperSize="9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1]!sort_StartNr">
                <anchor moveWithCells="1" sizeWithCells="1">
                  <from>
                    <xdr:col>12</xdr:col>
                    <xdr:colOff>47625</xdr:colOff>
                    <xdr:row>2</xdr:row>
                    <xdr:rowOff>57150</xdr:rowOff>
                  </from>
                  <to>
                    <xdr:col>14</xdr:col>
                    <xdr:colOff>390525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1]!sort_Platz">
                <anchor moveWithCells="1" sizeWithCells="1">
                  <from>
                    <xdr:col>12</xdr:col>
                    <xdr:colOff>47625</xdr:colOff>
                    <xdr:row>4</xdr:row>
                    <xdr:rowOff>104775</xdr:rowOff>
                  </from>
                  <to>
                    <xdr:col>14</xdr:col>
                    <xdr:colOff>390525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 macro="[1]!Liste_drucken">
                <anchor moveWithCells="1" sizeWithCells="1">
                  <from>
                    <xdr:col>12</xdr:col>
                    <xdr:colOff>47625</xdr:colOff>
                    <xdr:row>1</xdr:row>
                    <xdr:rowOff>57150</xdr:rowOff>
                  </from>
                  <to>
                    <xdr:col>14</xdr:col>
                    <xdr:colOff>390525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1">
    <pageSetUpPr fitToPage="1"/>
  </sheetPr>
  <dimension ref="A1:P15"/>
  <sheetViews>
    <sheetView zoomScale="90" workbookViewId="0">
      <pane xSplit="5" ySplit="7" topLeftCell="F8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L4" sqref="L4"/>
    </sheetView>
  </sheetViews>
  <sheetFormatPr baseColWidth="10" defaultRowHeight="12.75" x14ac:dyDescent="0.2"/>
  <cols>
    <col min="1" max="1" width="7.85546875" customWidth="1"/>
    <col min="2" max="2" width="6.7109375" customWidth="1"/>
    <col min="3" max="3" width="4.5703125" customWidth="1"/>
    <col min="4" max="4" width="15.85546875" style="56" customWidth="1"/>
    <col min="5" max="5" width="16.5703125" customWidth="1"/>
    <col min="6" max="6" width="20.85546875" customWidth="1"/>
    <col min="7" max="12" width="8.7109375" customWidth="1"/>
    <col min="13" max="13" width="11.7109375" customWidth="1"/>
    <col min="14" max="14" width="8.140625" hidden="1" customWidth="1"/>
    <col min="15" max="15" width="7" style="15" customWidth="1"/>
    <col min="16" max="16" width="3.85546875" style="5" hidden="1" customWidth="1"/>
  </cols>
  <sheetData>
    <row r="1" spans="1:16" s="6" customFormat="1" ht="30" x14ac:dyDescent="0.4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s="6" customFormat="1" ht="30" x14ac:dyDescent="0.4">
      <c r="A2" s="1" t="s">
        <v>91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6" s="6" customFormat="1" ht="9.75" customHeight="1" x14ac:dyDescent="0.2">
      <c r="D3" s="8"/>
      <c r="O3" s="9"/>
      <c r="P3" s="5"/>
    </row>
    <row r="4" spans="1:16" ht="15" customHeight="1" x14ac:dyDescent="0.2">
      <c r="A4" s="10" t="s">
        <v>2</v>
      </c>
      <c r="B4" s="11"/>
      <c r="C4" s="11"/>
      <c r="D4" s="12"/>
      <c r="E4" s="11"/>
      <c r="F4" s="11"/>
      <c r="G4" s="13">
        <v>1</v>
      </c>
      <c r="H4" s="13">
        <v>1</v>
      </c>
      <c r="I4" s="13">
        <v>1</v>
      </c>
      <c r="J4" s="13">
        <v>1</v>
      </c>
      <c r="K4" s="13">
        <v>0</v>
      </c>
      <c r="L4" s="14">
        <v>0</v>
      </c>
      <c r="M4" s="3"/>
    </row>
    <row r="5" spans="1:16" ht="16.5" customHeight="1" x14ac:dyDescent="0.2">
      <c r="A5" s="16" t="s">
        <v>3</v>
      </c>
      <c r="B5" s="2"/>
      <c r="C5" s="2"/>
      <c r="D5" s="3"/>
      <c r="E5" s="3"/>
      <c r="F5" s="3"/>
      <c r="G5" s="17">
        <f t="shared" ref="G5:L5" si="0">MIN(G9:G15)</f>
        <v>29.62</v>
      </c>
      <c r="H5" s="17">
        <f t="shared" si="0"/>
        <v>29.54</v>
      </c>
      <c r="I5" s="17">
        <f t="shared" si="0"/>
        <v>29.68</v>
      </c>
      <c r="J5" s="17">
        <f t="shared" si="0"/>
        <v>29.69</v>
      </c>
      <c r="K5" s="17">
        <f t="shared" si="0"/>
        <v>0</v>
      </c>
      <c r="L5" s="18">
        <f t="shared" si="0"/>
        <v>0</v>
      </c>
    </row>
    <row r="6" spans="1:16" ht="18" customHeight="1" x14ac:dyDescent="0.2">
      <c r="A6" s="16"/>
      <c r="B6" s="2"/>
      <c r="C6" s="2"/>
      <c r="D6" s="3"/>
      <c r="E6" s="3"/>
      <c r="F6" s="3"/>
      <c r="G6" s="19"/>
      <c r="H6" s="19"/>
      <c r="I6" s="19"/>
      <c r="J6" s="19"/>
      <c r="K6" s="19"/>
      <c r="L6" s="20"/>
    </row>
    <row r="7" spans="1:16" s="29" customFormat="1" ht="38.25" x14ac:dyDescent="0.2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6" t="s">
        <v>16</v>
      </c>
      <c r="N7" s="24"/>
      <c r="O7" s="27" t="s">
        <v>17</v>
      </c>
      <c r="P7" s="28" t="s">
        <v>18</v>
      </c>
    </row>
    <row r="8" spans="1:16" ht="22.5" customHeight="1" x14ac:dyDescent="0.2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</row>
    <row r="9" spans="1:16" ht="14.1" customHeight="1" x14ac:dyDescent="0.2">
      <c r="A9" s="32">
        <v>701</v>
      </c>
      <c r="B9" s="32" t="s">
        <v>92</v>
      </c>
      <c r="C9" s="32" t="s">
        <v>20</v>
      </c>
      <c r="D9" s="68" t="s">
        <v>93</v>
      </c>
      <c r="E9" s="68" t="s">
        <v>94</v>
      </c>
      <c r="F9" s="68" t="s">
        <v>95</v>
      </c>
      <c r="G9" s="35">
        <v>29.69</v>
      </c>
      <c r="H9" s="35">
        <v>29.54</v>
      </c>
      <c r="I9" s="35">
        <v>29.68</v>
      </c>
      <c r="J9" s="35">
        <v>29.69</v>
      </c>
      <c r="K9" s="35"/>
      <c r="L9" s="35"/>
      <c r="M9" s="36">
        <f t="shared" ref="M9:M15" si="1">(G9*$G$4+H9*$H$4+I9*$I$4+J9*$J$4+K9*$K$4+L9*$L$4)</f>
        <v>118.6</v>
      </c>
      <c r="N9" s="36">
        <f t="shared" ref="N9:N15" si="2">IF(M9&gt;0,M9*-1,-1000)</f>
        <v>-118.6</v>
      </c>
      <c r="O9" s="27">
        <f t="shared" ref="O9:O15" si="3">IF(M9&gt;0,RANK(N9,N:N),0)</f>
        <v>1</v>
      </c>
    </row>
    <row r="10" spans="1:16" ht="14.1" customHeight="1" x14ac:dyDescent="0.2">
      <c r="A10" s="32">
        <v>704</v>
      </c>
      <c r="B10" s="32" t="s">
        <v>92</v>
      </c>
      <c r="C10" s="32" t="s">
        <v>20</v>
      </c>
      <c r="D10" s="33" t="s">
        <v>98</v>
      </c>
      <c r="E10" s="33" t="s">
        <v>99</v>
      </c>
      <c r="F10" s="33" t="s">
        <v>84</v>
      </c>
      <c r="G10" s="35">
        <v>29.62</v>
      </c>
      <c r="H10" s="35">
        <v>29.6</v>
      </c>
      <c r="I10" s="35">
        <v>29.68</v>
      </c>
      <c r="J10" s="35">
        <v>29.71</v>
      </c>
      <c r="K10" s="35"/>
      <c r="L10" s="35"/>
      <c r="M10" s="36">
        <f t="shared" si="1"/>
        <v>118.61000000000001</v>
      </c>
      <c r="N10" s="36">
        <f t="shared" si="2"/>
        <v>-118.61000000000001</v>
      </c>
      <c r="O10" s="27">
        <f t="shared" si="3"/>
        <v>2</v>
      </c>
    </row>
    <row r="11" spans="1:16" ht="14.1" customHeight="1" x14ac:dyDescent="0.2">
      <c r="A11" s="32">
        <v>706</v>
      </c>
      <c r="B11" s="32" t="s">
        <v>92</v>
      </c>
      <c r="C11" s="32" t="s">
        <v>20</v>
      </c>
      <c r="D11" s="33" t="s">
        <v>78</v>
      </c>
      <c r="E11" s="33" t="s">
        <v>100</v>
      </c>
      <c r="F11" s="33" t="s">
        <v>80</v>
      </c>
      <c r="G11" s="35">
        <v>29.69</v>
      </c>
      <c r="H11" s="35">
        <v>29.65</v>
      </c>
      <c r="I11" s="35">
        <v>29.72</v>
      </c>
      <c r="J11" s="35">
        <v>29.72</v>
      </c>
      <c r="K11" s="35"/>
      <c r="L11" s="35"/>
      <c r="M11" s="36">
        <f t="shared" si="1"/>
        <v>118.78</v>
      </c>
      <c r="N11" s="36">
        <f t="shared" si="2"/>
        <v>-118.78</v>
      </c>
      <c r="O11" s="27">
        <f t="shared" si="3"/>
        <v>3</v>
      </c>
    </row>
    <row r="12" spans="1:16" ht="14.1" customHeight="1" x14ac:dyDescent="0.2">
      <c r="A12" s="32">
        <v>715</v>
      </c>
      <c r="B12" s="32" t="s">
        <v>92</v>
      </c>
      <c r="C12" s="32" t="s">
        <v>20</v>
      </c>
      <c r="D12" s="45" t="s">
        <v>54</v>
      </c>
      <c r="E12" s="45" t="s">
        <v>103</v>
      </c>
      <c r="F12" s="47" t="s">
        <v>56</v>
      </c>
      <c r="G12" s="35">
        <v>29.7</v>
      </c>
      <c r="H12" s="35">
        <v>29.77</v>
      </c>
      <c r="I12" s="35">
        <v>29.74</v>
      </c>
      <c r="J12" s="35">
        <v>29.81</v>
      </c>
      <c r="K12" s="35"/>
      <c r="L12" s="35"/>
      <c r="M12" s="36">
        <f t="shared" si="1"/>
        <v>119.02</v>
      </c>
      <c r="N12" s="36">
        <f t="shared" si="2"/>
        <v>-119.02</v>
      </c>
      <c r="O12" s="27">
        <f t="shared" si="3"/>
        <v>4</v>
      </c>
    </row>
    <row r="13" spans="1:16" s="5" customFormat="1" ht="14.1" customHeight="1" x14ac:dyDescent="0.2">
      <c r="A13" s="32">
        <v>703</v>
      </c>
      <c r="B13" s="32" t="s">
        <v>92</v>
      </c>
      <c r="C13" s="32" t="s">
        <v>20</v>
      </c>
      <c r="D13" s="33" t="s">
        <v>96</v>
      </c>
      <c r="E13" s="33" t="s">
        <v>97</v>
      </c>
      <c r="F13" s="33" t="s">
        <v>63</v>
      </c>
      <c r="G13" s="35">
        <v>29.84</v>
      </c>
      <c r="H13" s="35">
        <v>29.68</v>
      </c>
      <c r="I13" s="35">
        <v>29.75</v>
      </c>
      <c r="J13" s="35">
        <v>29.8</v>
      </c>
      <c r="K13" s="35"/>
      <c r="L13" s="35"/>
      <c r="M13" s="36">
        <f t="shared" si="1"/>
        <v>119.07</v>
      </c>
      <c r="N13" s="36">
        <f t="shared" si="2"/>
        <v>-119.07</v>
      </c>
      <c r="O13" s="27">
        <f t="shared" si="3"/>
        <v>5</v>
      </c>
    </row>
    <row r="14" spans="1:16" s="5" customFormat="1" ht="14.1" customHeight="1" x14ac:dyDescent="0.2">
      <c r="A14" s="32">
        <v>721</v>
      </c>
      <c r="B14" s="32" t="s">
        <v>92</v>
      </c>
      <c r="C14" s="32" t="s">
        <v>20</v>
      </c>
      <c r="D14" s="46" t="s">
        <v>104</v>
      </c>
      <c r="E14" s="47" t="s">
        <v>102</v>
      </c>
      <c r="F14" s="39" t="s">
        <v>63</v>
      </c>
      <c r="G14" s="35">
        <v>29.89</v>
      </c>
      <c r="H14" s="35">
        <v>29.87</v>
      </c>
      <c r="I14" s="35">
        <v>29.97</v>
      </c>
      <c r="J14" s="35">
        <v>29.94</v>
      </c>
      <c r="K14" s="35"/>
      <c r="L14" s="35"/>
      <c r="M14" s="36">
        <f t="shared" si="1"/>
        <v>119.67</v>
      </c>
      <c r="N14" s="36">
        <f t="shared" si="2"/>
        <v>-119.67</v>
      </c>
      <c r="O14" s="27">
        <f t="shared" si="3"/>
        <v>6</v>
      </c>
    </row>
    <row r="15" spans="1:16" s="5" customFormat="1" ht="14.1" customHeight="1" x14ac:dyDescent="0.2">
      <c r="A15" s="32">
        <v>723</v>
      </c>
      <c r="B15" s="32" t="s">
        <v>92</v>
      </c>
      <c r="C15" s="32" t="s">
        <v>20</v>
      </c>
      <c r="D15" s="46" t="s">
        <v>105</v>
      </c>
      <c r="E15" s="47" t="s">
        <v>106</v>
      </c>
      <c r="F15" s="39" t="s">
        <v>84</v>
      </c>
      <c r="G15" s="35">
        <v>29.95</v>
      </c>
      <c r="H15" s="35">
        <v>30.08</v>
      </c>
      <c r="I15" s="35">
        <v>29.98</v>
      </c>
      <c r="J15" s="35">
        <v>30.03</v>
      </c>
      <c r="K15" s="35"/>
      <c r="L15" s="35"/>
      <c r="M15" s="36">
        <f t="shared" si="1"/>
        <v>120.04</v>
      </c>
      <c r="N15" s="36">
        <f t="shared" si="2"/>
        <v>-120.04</v>
      </c>
      <c r="O15" s="27">
        <f t="shared" si="3"/>
        <v>7</v>
      </c>
    </row>
  </sheetData>
  <autoFilter ref="A8:P15"/>
  <sortState ref="A9:P187">
    <sortCondition ref="O9"/>
  </sortState>
  <pageMargins left="0.39370078740157483" right="0.19685039370078741" top="0.56999999999999995" bottom="0.55118110236220474" header="0.35" footer="0.15748031496062992"/>
  <pageSetup paperSize="9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1]!sort_StartNr">
                <anchor moveWithCells="1" sizeWithCells="1">
                  <from>
                    <xdr:col>12</xdr:col>
                    <xdr:colOff>47625</xdr:colOff>
                    <xdr:row>2</xdr:row>
                    <xdr:rowOff>57150</xdr:rowOff>
                  </from>
                  <to>
                    <xdr:col>14</xdr:col>
                    <xdr:colOff>390525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 macro="[1]!sort_Platz">
                <anchor moveWithCells="1" sizeWithCells="1">
                  <from>
                    <xdr:col>12</xdr:col>
                    <xdr:colOff>47625</xdr:colOff>
                    <xdr:row>4</xdr:row>
                    <xdr:rowOff>104775</xdr:rowOff>
                  </from>
                  <to>
                    <xdr:col>14</xdr:col>
                    <xdr:colOff>390525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 macro="[1]!Liste_drucken">
                <anchor moveWithCells="1" sizeWithCells="1">
                  <from>
                    <xdr:col>12</xdr:col>
                    <xdr:colOff>47625</xdr:colOff>
                    <xdr:row>1</xdr:row>
                    <xdr:rowOff>57150</xdr:rowOff>
                  </from>
                  <to>
                    <xdr:col>14</xdr:col>
                    <xdr:colOff>390525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1" filterMode="1">
    <pageSetUpPr fitToPage="1"/>
  </sheetPr>
  <dimension ref="A1:V191"/>
  <sheetViews>
    <sheetView workbookViewId="0">
      <pane xSplit="5" ySplit="7" topLeftCell="F8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M200" sqref="M200"/>
    </sheetView>
  </sheetViews>
  <sheetFormatPr baseColWidth="10" defaultRowHeight="12.75" x14ac:dyDescent="0.2"/>
  <cols>
    <col min="1" max="1" width="8.42578125" customWidth="1"/>
    <col min="2" max="2" width="5.42578125" customWidth="1"/>
    <col min="3" max="3" width="4.5703125" customWidth="1"/>
    <col min="4" max="4" width="15.85546875" style="56" customWidth="1"/>
    <col min="5" max="5" width="16.5703125" customWidth="1"/>
    <col min="6" max="6" width="20.85546875" customWidth="1"/>
    <col min="8" max="10" width="10" customWidth="1"/>
    <col min="11" max="18" width="8.7109375" customWidth="1"/>
    <col min="19" max="19" width="10.28515625" customWidth="1"/>
    <col min="20" max="20" width="8.140625" customWidth="1"/>
    <col min="21" max="21" width="7" style="15" customWidth="1"/>
    <col min="22" max="22" width="3.85546875" style="5" customWidth="1"/>
  </cols>
  <sheetData>
    <row r="1" spans="1:22" s="6" customFormat="1" ht="30" x14ac:dyDescent="0.4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/>
    </row>
    <row r="2" spans="1:22" s="6" customFormat="1" ht="30" x14ac:dyDescent="0.4">
      <c r="A2" s="1" t="s">
        <v>107</v>
      </c>
      <c r="B2" s="1"/>
      <c r="C2" s="1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/>
    </row>
    <row r="3" spans="1:22" s="6" customFormat="1" ht="9.75" customHeight="1" x14ac:dyDescent="0.2">
      <c r="D3" s="8"/>
      <c r="U3" s="9"/>
      <c r="V3" s="5"/>
    </row>
    <row r="4" spans="1:22" ht="15" customHeight="1" x14ac:dyDescent="0.2">
      <c r="A4" s="10"/>
      <c r="B4" s="11"/>
      <c r="C4" s="11"/>
      <c r="D4" s="12"/>
      <c r="E4" s="11"/>
      <c r="F4" s="11"/>
      <c r="G4" s="13"/>
      <c r="H4" s="13"/>
      <c r="I4" s="13"/>
      <c r="J4" s="13"/>
      <c r="K4" s="13"/>
      <c r="L4" s="14"/>
      <c r="M4" s="86" t="s">
        <v>108</v>
      </c>
      <c r="N4" s="87"/>
      <c r="O4" s="87"/>
      <c r="P4" s="88"/>
      <c r="Q4" s="25"/>
      <c r="R4" s="25"/>
      <c r="S4" s="3"/>
    </row>
    <row r="5" spans="1:22" ht="16.5" customHeight="1" x14ac:dyDescent="0.2">
      <c r="A5" s="16" t="s">
        <v>3</v>
      </c>
      <c r="B5" s="2"/>
      <c r="C5" s="2"/>
      <c r="D5" s="3"/>
      <c r="E5" s="3"/>
      <c r="F5" s="3"/>
      <c r="G5" s="17">
        <f t="shared" ref="G5:L5" si="0">MIN(G9:G190)</f>
        <v>29.85</v>
      </c>
      <c r="H5" s="17">
        <f t="shared" si="0"/>
        <v>29.7</v>
      </c>
      <c r="I5" s="17">
        <f t="shared" si="0"/>
        <v>29.57</v>
      </c>
      <c r="J5" s="17">
        <f t="shared" si="0"/>
        <v>29.55</v>
      </c>
      <c r="K5" s="17">
        <f t="shared" si="0"/>
        <v>0</v>
      </c>
      <c r="L5" s="18">
        <f t="shared" si="0"/>
        <v>0</v>
      </c>
      <c r="M5" s="89"/>
      <c r="N5" s="90"/>
      <c r="O5" s="90"/>
      <c r="P5" s="91"/>
      <c r="Q5" s="69"/>
      <c r="R5" s="69"/>
    </row>
    <row r="6" spans="1:22" ht="18" customHeight="1" x14ac:dyDescent="0.2">
      <c r="A6" s="16"/>
      <c r="B6" s="2"/>
      <c r="C6" s="2"/>
      <c r="D6" s="3"/>
      <c r="E6" s="3"/>
      <c r="F6" s="3"/>
      <c r="G6" s="70" t="s">
        <v>109</v>
      </c>
      <c r="H6" s="19"/>
      <c r="I6" s="19"/>
      <c r="J6" s="19"/>
      <c r="K6" s="19"/>
      <c r="L6" s="20"/>
      <c r="M6" s="71"/>
      <c r="N6" s="69"/>
      <c r="O6" s="69"/>
      <c r="P6" s="69"/>
      <c r="Q6" s="69"/>
      <c r="R6" s="69"/>
    </row>
    <row r="7" spans="1:22" s="29" customFormat="1" ht="41.25" customHeight="1" x14ac:dyDescent="0.2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110</v>
      </c>
      <c r="N7" s="25" t="s">
        <v>111</v>
      </c>
      <c r="O7" s="25" t="s">
        <v>112</v>
      </c>
      <c r="P7" s="25" t="s">
        <v>113</v>
      </c>
      <c r="Q7" s="25" t="s">
        <v>114</v>
      </c>
      <c r="R7" s="25" t="s">
        <v>115</v>
      </c>
      <c r="S7" s="26" t="s">
        <v>116</v>
      </c>
      <c r="T7" s="24"/>
      <c r="U7" s="27" t="s">
        <v>17</v>
      </c>
      <c r="V7" s="28" t="s">
        <v>18</v>
      </c>
    </row>
    <row r="8" spans="1:22" ht="22.5" customHeight="1" x14ac:dyDescent="0.2">
      <c r="A8" s="6"/>
      <c r="B8" s="6"/>
      <c r="C8" s="6"/>
      <c r="D8" s="8"/>
      <c r="E8" s="6"/>
      <c r="F8" s="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6"/>
      <c r="T8" s="6"/>
      <c r="U8" s="9"/>
    </row>
    <row r="9" spans="1:22" s="5" customFormat="1" ht="14.1" customHeight="1" x14ac:dyDescent="0.2">
      <c r="A9" s="32">
        <v>920</v>
      </c>
      <c r="B9" s="32" t="s">
        <v>117</v>
      </c>
      <c r="C9" s="32" t="s">
        <v>20</v>
      </c>
      <c r="D9" s="43" t="s">
        <v>122</v>
      </c>
      <c r="E9" s="44" t="s">
        <v>101</v>
      </c>
      <c r="F9" s="33" t="s">
        <v>23</v>
      </c>
      <c r="G9" s="35">
        <v>30.21</v>
      </c>
      <c r="H9" s="35">
        <v>30.08</v>
      </c>
      <c r="I9" s="35">
        <v>30.03</v>
      </c>
      <c r="J9" s="35">
        <v>30.02</v>
      </c>
      <c r="K9" s="35"/>
      <c r="L9" s="35"/>
      <c r="M9" s="35">
        <f t="shared" ref="M9:M14" si="1">IF(H9&gt;0,ABS(G9-H9),"/")</f>
        <v>0.13000000000000256</v>
      </c>
      <c r="N9" s="35">
        <f t="shared" ref="N9:N14" si="2">IF(I9&gt;0,ABS(G9-I9),"/")</f>
        <v>0.17999999999999972</v>
      </c>
      <c r="O9" s="35"/>
      <c r="P9" s="35">
        <f t="shared" ref="P9:P14" si="3">IF(J9&gt;0,ABS(G9-J9),"/")</f>
        <v>0.19000000000000128</v>
      </c>
      <c r="Q9" s="35"/>
      <c r="R9" s="35"/>
      <c r="S9" s="36">
        <f t="shared" ref="S9:S14" si="4">SUM(M9:R9)</f>
        <v>0.50000000000000355</v>
      </c>
      <c r="T9" s="36">
        <f t="shared" ref="T9:T14" si="5">IF(S9&gt;0,S9*-1,-1000)</f>
        <v>-0.50000000000000355</v>
      </c>
      <c r="U9" s="27">
        <f t="shared" ref="U9:U14" si="6">IF(S9&gt;0,RANK(T9,T:T),0)</f>
        <v>1</v>
      </c>
    </row>
    <row r="10" spans="1:22" ht="14.1" customHeight="1" x14ac:dyDescent="0.2">
      <c r="A10" s="32">
        <v>901</v>
      </c>
      <c r="B10" s="32" t="s">
        <v>117</v>
      </c>
      <c r="C10" s="32" t="s">
        <v>20</v>
      </c>
      <c r="D10" s="72" t="s">
        <v>78</v>
      </c>
      <c r="E10" s="57" t="s">
        <v>118</v>
      </c>
      <c r="F10" s="57" t="s">
        <v>80</v>
      </c>
      <c r="G10" s="35">
        <v>29.85</v>
      </c>
      <c r="H10" s="35">
        <v>29.7</v>
      </c>
      <c r="I10" s="35">
        <v>29.57</v>
      </c>
      <c r="J10" s="35">
        <v>29.55</v>
      </c>
      <c r="K10" s="35"/>
      <c r="L10" s="35"/>
      <c r="M10" s="35">
        <f t="shared" si="1"/>
        <v>0.15000000000000213</v>
      </c>
      <c r="N10" s="35">
        <f t="shared" si="2"/>
        <v>0.28000000000000114</v>
      </c>
      <c r="O10" s="35"/>
      <c r="P10" s="35">
        <f t="shared" si="3"/>
        <v>0.30000000000000071</v>
      </c>
      <c r="Q10" s="35"/>
      <c r="R10" s="35"/>
      <c r="S10" s="36">
        <f t="shared" si="4"/>
        <v>0.73000000000000398</v>
      </c>
      <c r="T10" s="36">
        <f t="shared" si="5"/>
        <v>-0.73000000000000398</v>
      </c>
      <c r="U10" s="27">
        <f t="shared" si="6"/>
        <v>2</v>
      </c>
    </row>
    <row r="11" spans="1:22" ht="14.1" customHeight="1" x14ac:dyDescent="0.2">
      <c r="A11" s="32">
        <v>921</v>
      </c>
      <c r="B11" s="32" t="s">
        <v>117</v>
      </c>
      <c r="C11" s="32" t="s">
        <v>20</v>
      </c>
      <c r="D11" s="33" t="s">
        <v>21</v>
      </c>
      <c r="E11" s="33" t="s">
        <v>123</v>
      </c>
      <c r="F11" s="33" t="s">
        <v>23</v>
      </c>
      <c r="G11" s="35">
        <v>31.56</v>
      </c>
      <c r="H11" s="35">
        <v>31.32</v>
      </c>
      <c r="I11" s="35">
        <v>31.24</v>
      </c>
      <c r="J11" s="35">
        <v>31.35</v>
      </c>
      <c r="K11" s="35"/>
      <c r="L11" s="35"/>
      <c r="M11" s="35">
        <f t="shared" si="1"/>
        <v>0.23999999999999844</v>
      </c>
      <c r="N11" s="35">
        <f t="shared" si="2"/>
        <v>0.32000000000000028</v>
      </c>
      <c r="O11" s="35"/>
      <c r="P11" s="35">
        <f t="shared" si="3"/>
        <v>0.2099999999999973</v>
      </c>
      <c r="Q11" s="35"/>
      <c r="R11" s="35"/>
      <c r="S11" s="36">
        <f t="shared" si="4"/>
        <v>0.76999999999999602</v>
      </c>
      <c r="T11" s="36">
        <f t="shared" si="5"/>
        <v>-0.76999999999999602</v>
      </c>
      <c r="U11" s="27">
        <f t="shared" si="6"/>
        <v>3</v>
      </c>
    </row>
    <row r="12" spans="1:22" ht="14.1" customHeight="1" x14ac:dyDescent="0.2">
      <c r="A12" s="32">
        <v>915</v>
      </c>
      <c r="B12" s="32" t="s">
        <v>117</v>
      </c>
      <c r="C12" s="32" t="s">
        <v>20</v>
      </c>
      <c r="D12" s="33" t="s">
        <v>28</v>
      </c>
      <c r="E12" s="33" t="s">
        <v>121</v>
      </c>
      <c r="F12" s="33" t="s">
        <v>23</v>
      </c>
      <c r="G12" s="35">
        <v>30.09</v>
      </c>
      <c r="H12" s="35">
        <v>29.96</v>
      </c>
      <c r="I12" s="35">
        <v>29.6</v>
      </c>
      <c r="J12" s="35">
        <v>29.92</v>
      </c>
      <c r="K12" s="35"/>
      <c r="L12" s="35"/>
      <c r="M12" s="35">
        <f t="shared" si="1"/>
        <v>0.12999999999999901</v>
      </c>
      <c r="N12" s="35">
        <f t="shared" si="2"/>
        <v>0.48999999999999844</v>
      </c>
      <c r="O12" s="35"/>
      <c r="P12" s="35">
        <f t="shared" si="3"/>
        <v>0.16999999999999815</v>
      </c>
      <c r="Q12" s="35"/>
      <c r="R12" s="35"/>
      <c r="S12" s="36">
        <f t="shared" si="4"/>
        <v>0.78999999999999559</v>
      </c>
      <c r="T12" s="36">
        <f t="shared" si="5"/>
        <v>-0.78999999999999559</v>
      </c>
      <c r="U12" s="27">
        <f t="shared" si="6"/>
        <v>4</v>
      </c>
    </row>
    <row r="13" spans="1:22" ht="14.1" customHeight="1" x14ac:dyDescent="0.2">
      <c r="A13" s="32">
        <v>905</v>
      </c>
      <c r="B13" s="32" t="s">
        <v>117</v>
      </c>
      <c r="C13" s="32" t="s">
        <v>20</v>
      </c>
      <c r="D13" s="33" t="s">
        <v>65</v>
      </c>
      <c r="E13" s="33" t="s">
        <v>120</v>
      </c>
      <c r="F13" s="34" t="s">
        <v>56</v>
      </c>
      <c r="G13" s="35">
        <v>32.549999999999997</v>
      </c>
      <c r="H13" s="35">
        <v>32.61</v>
      </c>
      <c r="I13" s="35">
        <v>31.93</v>
      </c>
      <c r="J13" s="35">
        <v>32.229999999999997</v>
      </c>
      <c r="K13" s="35"/>
      <c r="L13" s="35"/>
      <c r="M13" s="35">
        <f t="shared" si="1"/>
        <v>6.0000000000002274E-2</v>
      </c>
      <c r="N13" s="35">
        <f t="shared" si="2"/>
        <v>0.61999999999999744</v>
      </c>
      <c r="O13" s="35"/>
      <c r="P13" s="35">
        <f t="shared" si="3"/>
        <v>0.32000000000000028</v>
      </c>
      <c r="Q13" s="35"/>
      <c r="R13" s="35"/>
      <c r="S13" s="36">
        <f t="shared" si="4"/>
        <v>1</v>
      </c>
      <c r="T13" s="36">
        <f t="shared" si="5"/>
        <v>-1</v>
      </c>
      <c r="U13" s="27">
        <f t="shared" si="6"/>
        <v>5</v>
      </c>
    </row>
    <row r="14" spans="1:22" ht="14.1" customHeight="1" x14ac:dyDescent="0.2">
      <c r="A14" s="32">
        <v>902</v>
      </c>
      <c r="B14" s="32" t="s">
        <v>117</v>
      </c>
      <c r="C14" s="32" t="s">
        <v>20</v>
      </c>
      <c r="D14" s="33" t="s">
        <v>85</v>
      </c>
      <c r="E14" s="33" t="s">
        <v>119</v>
      </c>
      <c r="F14" s="33" t="s">
        <v>63</v>
      </c>
      <c r="G14" s="35">
        <v>33.1</v>
      </c>
      <c r="H14" s="35">
        <v>32.82</v>
      </c>
      <c r="I14" s="35">
        <v>32.28</v>
      </c>
      <c r="J14" s="35">
        <v>32.25</v>
      </c>
      <c r="K14" s="35"/>
      <c r="L14" s="35"/>
      <c r="M14" s="35">
        <f t="shared" si="1"/>
        <v>0.28000000000000114</v>
      </c>
      <c r="N14" s="35">
        <f t="shared" si="2"/>
        <v>0.82000000000000028</v>
      </c>
      <c r="O14" s="35"/>
      <c r="P14" s="35">
        <f t="shared" si="3"/>
        <v>0.85000000000000142</v>
      </c>
      <c r="Q14" s="35"/>
      <c r="R14" s="35"/>
      <c r="S14" s="36">
        <f t="shared" si="4"/>
        <v>1.9500000000000028</v>
      </c>
      <c r="T14" s="36">
        <f t="shared" si="5"/>
        <v>-1.9500000000000028</v>
      </c>
      <c r="U14" s="27">
        <f t="shared" si="6"/>
        <v>6</v>
      </c>
    </row>
    <row r="15" spans="1:22" s="5" customFormat="1" ht="14.1" hidden="1" customHeight="1" x14ac:dyDescent="0.2">
      <c r="A15" s="32"/>
      <c r="B15" s="32"/>
      <c r="C15" s="32"/>
      <c r="D15" s="72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27"/>
    </row>
    <row r="16" spans="1:22" s="5" customFormat="1" ht="14.1" hidden="1" customHeight="1" x14ac:dyDescent="0.2">
      <c r="A16" s="73"/>
      <c r="B16" s="59"/>
      <c r="C16" s="55"/>
      <c r="D16" s="46"/>
      <c r="E16" s="47"/>
      <c r="F16" s="4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27"/>
    </row>
    <row r="17" spans="1:21" s="5" customFormat="1" ht="14.1" hidden="1" customHeight="1" x14ac:dyDescent="0.2">
      <c r="A17" s="73"/>
      <c r="B17" s="59"/>
      <c r="C17" s="59"/>
      <c r="D17" s="72"/>
      <c r="E17" s="57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27"/>
    </row>
    <row r="18" spans="1:21" s="5" customFormat="1" ht="14.1" hidden="1" customHeight="1" x14ac:dyDescent="0.2">
      <c r="A18" s="31"/>
      <c r="B18" s="59"/>
      <c r="C18" s="59"/>
      <c r="D18" s="38"/>
      <c r="E18" s="38"/>
      <c r="F18" s="38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27"/>
    </row>
    <row r="19" spans="1:21" s="5" customFormat="1" ht="14.1" hidden="1" customHeight="1" x14ac:dyDescent="0.2">
      <c r="A19" s="73"/>
      <c r="B19" s="74"/>
      <c r="C19" s="59"/>
      <c r="D19" s="72"/>
      <c r="E19" s="57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6"/>
      <c r="U19" s="27"/>
    </row>
    <row r="20" spans="1:21" s="5" customFormat="1" ht="14.1" hidden="1" customHeight="1" x14ac:dyDescent="0.2">
      <c r="A20" s="31"/>
      <c r="B20" s="55"/>
      <c r="C20" s="59"/>
      <c r="D20" s="40"/>
      <c r="E20" s="39"/>
      <c r="F20" s="3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27"/>
    </row>
    <row r="21" spans="1:21" s="5" customFormat="1" ht="14.1" hidden="1" customHeight="1" x14ac:dyDescent="0.2">
      <c r="A21" s="75"/>
      <c r="B21" s="59"/>
      <c r="C21" s="59"/>
      <c r="D21" s="60"/>
      <c r="E21" s="64"/>
      <c r="F21" s="6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27"/>
    </row>
    <row r="22" spans="1:21" s="5" customFormat="1" ht="14.1" hidden="1" customHeight="1" x14ac:dyDescent="0.2">
      <c r="A22" s="75"/>
      <c r="B22" s="59"/>
      <c r="C22" s="59"/>
      <c r="D22" s="62"/>
      <c r="E22" s="61"/>
      <c r="F22" s="61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27"/>
    </row>
    <row r="23" spans="1:21" s="5" customFormat="1" ht="14.1" hidden="1" customHeight="1" x14ac:dyDescent="0.2">
      <c r="A23" s="75"/>
      <c r="B23" s="59"/>
      <c r="C23" s="59"/>
      <c r="D23" s="62"/>
      <c r="E23" s="61"/>
      <c r="F23" s="7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27"/>
    </row>
    <row r="24" spans="1:21" s="5" customFormat="1" ht="14.1" hidden="1" customHeight="1" x14ac:dyDescent="0.2">
      <c r="A24" s="75"/>
      <c r="B24" s="59"/>
      <c r="C24" s="59"/>
      <c r="D24" s="60"/>
      <c r="E24" s="64"/>
      <c r="F24" s="6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27"/>
    </row>
    <row r="25" spans="1:21" s="5" customFormat="1" ht="14.1" hidden="1" customHeight="1" x14ac:dyDescent="0.2">
      <c r="A25" s="75"/>
      <c r="B25" s="59"/>
      <c r="C25" s="59"/>
      <c r="D25" s="62"/>
      <c r="E25" s="61"/>
      <c r="F25" s="61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6"/>
      <c r="U25" s="27"/>
    </row>
    <row r="26" spans="1:21" s="5" customFormat="1" ht="14.1" hidden="1" customHeight="1" x14ac:dyDescent="0.2">
      <c r="A26" s="75"/>
      <c r="B26" s="59"/>
      <c r="C26" s="59"/>
      <c r="D26" s="62"/>
      <c r="E26" s="61"/>
      <c r="F26" s="6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27"/>
    </row>
    <row r="27" spans="1:21" s="5" customFormat="1" ht="14.1" hidden="1" customHeight="1" x14ac:dyDescent="0.2">
      <c r="A27" s="75"/>
      <c r="B27" s="59"/>
      <c r="C27" s="59"/>
      <c r="D27" s="62"/>
      <c r="E27" s="61"/>
      <c r="F27" s="6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27"/>
    </row>
    <row r="28" spans="1:21" s="5" customFormat="1" ht="14.1" hidden="1" customHeight="1" x14ac:dyDescent="0.2">
      <c r="A28" s="75"/>
      <c r="B28" s="59"/>
      <c r="C28" s="59"/>
      <c r="D28" s="63"/>
      <c r="E28" s="63"/>
      <c r="F28" s="7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27"/>
    </row>
    <row r="29" spans="1:21" s="5" customFormat="1" ht="14.1" hidden="1" customHeight="1" x14ac:dyDescent="0.2">
      <c r="A29" s="75"/>
      <c r="B29" s="59"/>
      <c r="C29" s="59"/>
      <c r="D29" s="63"/>
      <c r="E29" s="63"/>
      <c r="F29" s="63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27"/>
    </row>
    <row r="30" spans="1:21" s="5" customFormat="1" ht="14.1" hidden="1" customHeight="1" x14ac:dyDescent="0.2">
      <c r="A30" s="75"/>
      <c r="B30" s="59"/>
      <c r="C30" s="59"/>
      <c r="D30" s="62"/>
      <c r="E30" s="61"/>
      <c r="F30" s="61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27"/>
    </row>
    <row r="31" spans="1:21" s="5" customFormat="1" ht="14.1" hidden="1" customHeight="1" x14ac:dyDescent="0.2">
      <c r="A31" s="75"/>
      <c r="B31" s="59"/>
      <c r="C31" s="59"/>
      <c r="D31" s="62"/>
      <c r="E31" s="61"/>
      <c r="F31" s="6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27"/>
    </row>
    <row r="32" spans="1:21" s="5" customFormat="1" ht="14.1" hidden="1" customHeight="1" x14ac:dyDescent="0.2">
      <c r="A32" s="75"/>
      <c r="B32" s="59"/>
      <c r="C32" s="59"/>
      <c r="D32" s="62"/>
      <c r="E32" s="61"/>
      <c r="F32" s="6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27"/>
    </row>
    <row r="33" spans="1:21" s="5" customFormat="1" ht="14.1" hidden="1" customHeight="1" x14ac:dyDescent="0.2">
      <c r="A33" s="75"/>
      <c r="B33" s="59"/>
      <c r="C33" s="59"/>
      <c r="D33" s="63"/>
      <c r="E33" s="63"/>
      <c r="F33" s="63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27"/>
    </row>
    <row r="34" spans="1:21" s="5" customFormat="1" ht="14.1" hidden="1" customHeight="1" x14ac:dyDescent="0.2">
      <c r="A34" s="75"/>
      <c r="B34" s="59"/>
      <c r="C34" s="59"/>
      <c r="D34" s="63"/>
      <c r="E34" s="63"/>
      <c r="F34" s="63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27"/>
    </row>
    <row r="35" spans="1:21" s="5" customFormat="1" ht="14.1" hidden="1" customHeight="1" x14ac:dyDescent="0.2">
      <c r="A35" s="75"/>
      <c r="B35" s="59"/>
      <c r="C35" s="59"/>
      <c r="D35" s="46"/>
      <c r="E35" s="47"/>
      <c r="F35" s="4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27"/>
    </row>
    <row r="36" spans="1:21" s="5" customFormat="1" ht="14.1" hidden="1" customHeight="1" x14ac:dyDescent="0.2">
      <c r="A36" s="75"/>
      <c r="B36" s="59"/>
      <c r="C36" s="59"/>
      <c r="D36" s="46"/>
      <c r="E36" s="47"/>
      <c r="F36" s="4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27"/>
    </row>
    <row r="37" spans="1:21" s="5" customFormat="1" ht="14.1" hidden="1" customHeight="1" x14ac:dyDescent="0.2">
      <c r="A37" s="75"/>
      <c r="B37" s="59"/>
      <c r="C37" s="59"/>
      <c r="D37" s="62"/>
      <c r="E37" s="61"/>
      <c r="F37" s="61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27"/>
    </row>
    <row r="38" spans="1:21" s="5" customFormat="1" ht="14.1" hidden="1" customHeight="1" x14ac:dyDescent="0.2">
      <c r="A38" s="75"/>
      <c r="B38" s="59"/>
      <c r="C38" s="59"/>
      <c r="D38" s="62"/>
      <c r="E38" s="61"/>
      <c r="F38" s="61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27"/>
    </row>
    <row r="39" spans="1:21" s="5" customFormat="1" ht="14.1" hidden="1" customHeight="1" x14ac:dyDescent="0.2">
      <c r="A39" s="75"/>
      <c r="B39" s="59"/>
      <c r="C39" s="59"/>
      <c r="D39" s="62"/>
      <c r="E39" s="61"/>
      <c r="F39" s="61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27"/>
    </row>
    <row r="40" spans="1:21" s="5" customFormat="1" ht="14.1" hidden="1" customHeight="1" x14ac:dyDescent="0.2">
      <c r="A40" s="75"/>
      <c r="B40" s="59"/>
      <c r="C40" s="59"/>
      <c r="D40" s="62"/>
      <c r="E40" s="61"/>
      <c r="F40" s="61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27"/>
    </row>
    <row r="41" spans="1:21" s="5" customFormat="1" ht="14.1" hidden="1" customHeight="1" x14ac:dyDescent="0.2">
      <c r="A41" s="75"/>
      <c r="B41" s="59"/>
      <c r="C41" s="59"/>
      <c r="D41" s="62"/>
      <c r="E41" s="61"/>
      <c r="F41" s="61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27"/>
    </row>
    <row r="42" spans="1:21" s="5" customFormat="1" ht="14.1" hidden="1" customHeight="1" x14ac:dyDescent="0.2">
      <c r="A42" s="75"/>
      <c r="B42" s="59"/>
      <c r="C42" s="59"/>
      <c r="D42" s="62"/>
      <c r="E42" s="61"/>
      <c r="F42" s="61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27"/>
    </row>
    <row r="43" spans="1:21" s="5" customFormat="1" ht="14.1" hidden="1" customHeight="1" x14ac:dyDescent="0.2">
      <c r="A43" s="75"/>
      <c r="B43" s="59"/>
      <c r="C43" s="59"/>
      <c r="D43" s="62"/>
      <c r="E43" s="61"/>
      <c r="F43" s="61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6"/>
      <c r="U43" s="27"/>
    </row>
    <row r="44" spans="1:21" s="5" customFormat="1" ht="14.1" hidden="1" customHeight="1" x14ac:dyDescent="0.2">
      <c r="A44" s="75"/>
      <c r="B44" s="59"/>
      <c r="C44" s="59"/>
      <c r="D44" s="62"/>
      <c r="E44" s="61"/>
      <c r="F44" s="61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27"/>
    </row>
    <row r="45" spans="1:21" s="5" customFormat="1" ht="14.1" hidden="1" customHeight="1" x14ac:dyDescent="0.2">
      <c r="A45" s="78"/>
      <c r="B45" s="79"/>
      <c r="C45" s="79"/>
      <c r="D45" s="80"/>
      <c r="E45" s="80"/>
      <c r="F45" s="8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27"/>
    </row>
    <row r="46" spans="1:21" s="5" customFormat="1" ht="14.1" hidden="1" customHeight="1" x14ac:dyDescent="0.2">
      <c r="A46" s="78"/>
      <c r="B46" s="79"/>
      <c r="C46" s="79"/>
      <c r="D46" s="80"/>
      <c r="E46" s="80"/>
      <c r="F46" s="8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27"/>
    </row>
    <row r="47" spans="1:21" s="5" customFormat="1" ht="14.1" hidden="1" customHeight="1" x14ac:dyDescent="0.2">
      <c r="A47" s="78"/>
      <c r="B47" s="79"/>
      <c r="C47" s="79"/>
      <c r="D47" s="80"/>
      <c r="E47" s="80"/>
      <c r="F47" s="8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27"/>
    </row>
    <row r="48" spans="1:21" s="5" customFormat="1" ht="14.1" hidden="1" customHeight="1" x14ac:dyDescent="0.2">
      <c r="A48" s="78"/>
      <c r="B48" s="79"/>
      <c r="C48" s="79"/>
      <c r="D48" s="80"/>
      <c r="E48" s="80"/>
      <c r="F48" s="80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27"/>
    </row>
    <row r="49" spans="1:21" s="5" customFormat="1" ht="14.1" hidden="1" customHeight="1" x14ac:dyDescent="0.2">
      <c r="A49" s="78"/>
      <c r="B49" s="79"/>
      <c r="C49" s="79"/>
      <c r="D49" s="80"/>
      <c r="E49" s="80"/>
      <c r="F49" s="80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27"/>
    </row>
    <row r="50" spans="1:21" s="5" customFormat="1" ht="14.1" hidden="1" customHeight="1" x14ac:dyDescent="0.2">
      <c r="A50" s="78"/>
      <c r="B50" s="79"/>
      <c r="C50" s="79"/>
      <c r="D50" s="80"/>
      <c r="E50" s="80"/>
      <c r="F50" s="80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27"/>
    </row>
    <row r="51" spans="1:21" s="5" customFormat="1" ht="14.1" hidden="1" customHeight="1" x14ac:dyDescent="0.2">
      <c r="A51" s="81"/>
      <c r="B51" s="65"/>
      <c r="C51" s="65"/>
      <c r="D51" s="66"/>
      <c r="E51" s="66"/>
      <c r="F51" s="6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27"/>
    </row>
    <row r="52" spans="1:21" s="5" customFormat="1" ht="14.1" hidden="1" customHeight="1" x14ac:dyDescent="0.2">
      <c r="A52" s="81"/>
      <c r="B52" s="65"/>
      <c r="C52" s="65"/>
      <c r="D52" s="66"/>
      <c r="E52" s="66"/>
      <c r="F52" s="6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27"/>
    </row>
    <row r="53" spans="1:21" s="5" customFormat="1" ht="14.1" hidden="1" customHeight="1" x14ac:dyDescent="0.2">
      <c r="A53" s="81"/>
      <c r="B53" s="65"/>
      <c r="C53" s="65"/>
      <c r="D53" s="66"/>
      <c r="E53" s="66"/>
      <c r="F53" s="6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27"/>
    </row>
    <row r="54" spans="1:21" s="5" customFormat="1" ht="14.1" hidden="1" customHeight="1" x14ac:dyDescent="0.2">
      <c r="A54" s="81"/>
      <c r="B54" s="65"/>
      <c r="C54" s="65"/>
      <c r="D54" s="66"/>
      <c r="E54" s="66"/>
      <c r="F54" s="67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27"/>
    </row>
    <row r="55" spans="1:21" s="5" customFormat="1" ht="14.1" hidden="1" customHeight="1" x14ac:dyDescent="0.2">
      <c r="A55" s="81"/>
      <c r="B55" s="65"/>
      <c r="C55" s="65"/>
      <c r="D55" s="66"/>
      <c r="E55" s="66"/>
      <c r="F55" s="6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27"/>
    </row>
    <row r="56" spans="1:21" s="5" customFormat="1" ht="14.1" hidden="1" customHeight="1" x14ac:dyDescent="0.2">
      <c r="A56" s="81"/>
      <c r="B56" s="65"/>
      <c r="C56" s="65"/>
      <c r="D56" s="66"/>
      <c r="E56" s="66"/>
      <c r="F56" s="67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27"/>
    </row>
    <row r="57" spans="1:21" s="5" customFormat="1" ht="14.1" hidden="1" customHeight="1" x14ac:dyDescent="0.2">
      <c r="A57" s="81"/>
      <c r="B57" s="65"/>
      <c r="C57" s="65"/>
      <c r="D57" s="66"/>
      <c r="E57" s="66"/>
      <c r="F57" s="6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27"/>
    </row>
    <row r="58" spans="1:21" s="5" customFormat="1" ht="14.1" hidden="1" customHeight="1" x14ac:dyDescent="0.2">
      <c r="A58" s="81"/>
      <c r="B58" s="65"/>
      <c r="C58" s="65"/>
      <c r="D58" s="66"/>
      <c r="E58" s="66"/>
      <c r="F58" s="67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27"/>
    </row>
    <row r="59" spans="1:21" s="5" customFormat="1" ht="14.1" hidden="1" customHeight="1" x14ac:dyDescent="0.2">
      <c r="A59" s="81"/>
      <c r="B59" s="65"/>
      <c r="C59" s="65"/>
      <c r="D59" s="66"/>
      <c r="E59" s="66"/>
      <c r="F59" s="6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27"/>
    </row>
    <row r="60" spans="1:21" s="5" customFormat="1" ht="14.1" hidden="1" customHeight="1" x14ac:dyDescent="0.2">
      <c r="A60" s="81"/>
      <c r="B60" s="65"/>
      <c r="C60" s="65"/>
      <c r="D60" s="66"/>
      <c r="E60" s="66"/>
      <c r="F60" s="6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27"/>
    </row>
    <row r="61" spans="1:21" s="5" customFormat="1" ht="14.1" hidden="1" customHeight="1" x14ac:dyDescent="0.2">
      <c r="A61" s="81"/>
      <c r="B61" s="65"/>
      <c r="C61" s="65"/>
      <c r="D61" s="66"/>
      <c r="E61" s="66"/>
      <c r="F61" s="6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27"/>
    </row>
    <row r="62" spans="1:21" s="5" customFormat="1" ht="14.1" hidden="1" customHeight="1" x14ac:dyDescent="0.2">
      <c r="A62" s="81"/>
      <c r="B62" s="65"/>
      <c r="C62" s="65"/>
      <c r="D62" s="66"/>
      <c r="E62" s="66"/>
      <c r="F62" s="6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27"/>
    </row>
    <row r="63" spans="1:21" s="5" customFormat="1" ht="14.1" hidden="1" customHeight="1" x14ac:dyDescent="0.2">
      <c r="A63" s="81"/>
      <c r="B63" s="65"/>
      <c r="C63" s="65"/>
      <c r="D63" s="66"/>
      <c r="E63" s="66"/>
      <c r="F63" s="6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27"/>
    </row>
    <row r="64" spans="1:21" s="5" customFormat="1" ht="14.1" hidden="1" customHeight="1" x14ac:dyDescent="0.2">
      <c r="A64" s="81"/>
      <c r="B64" s="65"/>
      <c r="C64" s="65"/>
      <c r="D64" s="66"/>
      <c r="E64" s="66"/>
      <c r="F64" s="6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27"/>
    </row>
    <row r="65" spans="1:21" s="5" customFormat="1" ht="14.1" hidden="1" customHeight="1" x14ac:dyDescent="0.2">
      <c r="A65" s="81"/>
      <c r="B65" s="65"/>
      <c r="C65" s="65"/>
      <c r="D65" s="66"/>
      <c r="E65" s="66"/>
      <c r="F65" s="6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27"/>
    </row>
    <row r="66" spans="1:21" s="5" customFormat="1" ht="14.1" hidden="1" customHeight="1" x14ac:dyDescent="0.2">
      <c r="A66" s="81"/>
      <c r="B66" s="65"/>
      <c r="C66" s="65"/>
      <c r="D66" s="66"/>
      <c r="E66" s="66"/>
      <c r="F66" s="6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27"/>
    </row>
    <row r="67" spans="1:21" s="5" customFormat="1" ht="14.1" hidden="1" customHeight="1" x14ac:dyDescent="0.2">
      <c r="A67" s="81"/>
      <c r="B67" s="65"/>
      <c r="C67" s="65"/>
      <c r="D67" s="66"/>
      <c r="E67" s="66"/>
      <c r="F67" s="6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27"/>
    </row>
    <row r="68" spans="1:21" s="5" customFormat="1" ht="14.1" hidden="1" customHeight="1" x14ac:dyDescent="0.2">
      <c r="A68" s="82"/>
      <c r="B68" s="83"/>
      <c r="C68" s="83"/>
      <c r="D68" s="50"/>
      <c r="E68" s="50"/>
      <c r="F68" s="51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27"/>
    </row>
    <row r="69" spans="1:21" s="5" customFormat="1" ht="14.1" hidden="1" customHeight="1" x14ac:dyDescent="0.2">
      <c r="A69" s="48"/>
      <c r="B69" s="49"/>
      <c r="C69" s="49"/>
      <c r="D69" s="50"/>
      <c r="E69" s="50"/>
      <c r="F69" s="51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27"/>
    </row>
    <row r="70" spans="1:21" s="5" customFormat="1" ht="14.1" hidden="1" customHeight="1" x14ac:dyDescent="0.2">
      <c r="A70" s="48"/>
      <c r="B70" s="49"/>
      <c r="C70" s="49"/>
      <c r="D70" s="50"/>
      <c r="E70" s="50"/>
      <c r="F70" s="51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27"/>
    </row>
    <row r="71" spans="1:21" s="5" customFormat="1" ht="14.1" hidden="1" customHeight="1" x14ac:dyDescent="0.2">
      <c r="A71" s="48"/>
      <c r="B71" s="49"/>
      <c r="C71" s="49"/>
      <c r="D71" s="50"/>
      <c r="E71" s="50"/>
      <c r="F71" s="51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27"/>
    </row>
    <row r="72" spans="1:21" s="5" customFormat="1" ht="14.1" hidden="1" customHeight="1" x14ac:dyDescent="0.2">
      <c r="A72" s="48"/>
      <c r="B72" s="49"/>
      <c r="C72" s="49"/>
      <c r="D72" s="50"/>
      <c r="E72" s="50"/>
      <c r="F72" s="51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27"/>
    </row>
    <row r="73" spans="1:21" s="5" customFormat="1" ht="14.1" hidden="1" customHeight="1" x14ac:dyDescent="0.2">
      <c r="A73" s="48"/>
      <c r="B73" s="49"/>
      <c r="C73" s="49"/>
      <c r="D73" s="50"/>
      <c r="E73" s="50"/>
      <c r="F73" s="51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27"/>
    </row>
    <row r="74" spans="1:21" s="5" customFormat="1" ht="14.1" hidden="1" customHeight="1" x14ac:dyDescent="0.2">
      <c r="A74" s="48"/>
      <c r="B74" s="49"/>
      <c r="C74" s="49"/>
      <c r="D74" s="50"/>
      <c r="E74" s="50"/>
      <c r="F74" s="51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27"/>
    </row>
    <row r="75" spans="1:21" s="5" customFormat="1" ht="14.1" hidden="1" customHeight="1" x14ac:dyDescent="0.2">
      <c r="A75" s="48"/>
      <c r="B75" s="49"/>
      <c r="C75" s="49"/>
      <c r="D75" s="50"/>
      <c r="E75" s="50"/>
      <c r="F75" s="51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27"/>
    </row>
    <row r="76" spans="1:21" s="5" customFormat="1" ht="14.1" hidden="1" customHeight="1" x14ac:dyDescent="0.2">
      <c r="A76" s="48"/>
      <c r="B76" s="49"/>
      <c r="C76" s="49"/>
      <c r="D76" s="50"/>
      <c r="E76" s="50"/>
      <c r="F76" s="51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27"/>
    </row>
    <row r="77" spans="1:21" s="5" customFormat="1" ht="14.1" hidden="1" customHeight="1" x14ac:dyDescent="0.2">
      <c r="A77" s="48"/>
      <c r="B77" s="49"/>
      <c r="C77" s="49"/>
      <c r="D77" s="50"/>
      <c r="E77" s="50"/>
      <c r="F77" s="5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27"/>
    </row>
    <row r="78" spans="1:21" s="5" customFormat="1" ht="14.1" hidden="1" customHeight="1" x14ac:dyDescent="0.2">
      <c r="A78" s="52"/>
      <c r="B78" s="53"/>
      <c r="C78" s="53"/>
      <c r="D78" s="50"/>
      <c r="E78" s="50"/>
      <c r="F78" s="51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27"/>
    </row>
    <row r="79" spans="1:21" s="5" customFormat="1" ht="14.1" hidden="1" customHeight="1" x14ac:dyDescent="0.2">
      <c r="A79" s="52"/>
      <c r="B79" s="53"/>
      <c r="C79" s="53"/>
      <c r="D79" s="50"/>
      <c r="E79" s="50"/>
      <c r="F79" s="51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27"/>
    </row>
    <row r="80" spans="1:21" s="5" customFormat="1" ht="14.1" hidden="1" customHeight="1" x14ac:dyDescent="0.2">
      <c r="A80" s="52"/>
      <c r="B80" s="53"/>
      <c r="C80" s="53"/>
      <c r="D80" s="50"/>
      <c r="E80" s="50"/>
      <c r="F80" s="51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27"/>
    </row>
    <row r="81" spans="1:21" s="5" customFormat="1" ht="14.1" hidden="1" customHeight="1" x14ac:dyDescent="0.2">
      <c r="A81" s="52"/>
      <c r="B81" s="53"/>
      <c r="C81" s="53"/>
      <c r="D81" s="50"/>
      <c r="E81" s="50"/>
      <c r="F81" s="51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27"/>
    </row>
    <row r="82" spans="1:21" s="5" customFormat="1" ht="14.1" hidden="1" customHeight="1" x14ac:dyDescent="0.2">
      <c r="A82" s="52"/>
      <c r="B82" s="53"/>
      <c r="C82" s="53"/>
      <c r="D82" s="50"/>
      <c r="E82" s="50"/>
      <c r="F82" s="51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27"/>
    </row>
    <row r="83" spans="1:21" s="5" customFormat="1" ht="14.1" hidden="1" customHeight="1" x14ac:dyDescent="0.2">
      <c r="A83" s="54"/>
      <c r="B83" s="55"/>
      <c r="C83" s="55"/>
      <c r="D83" s="45"/>
      <c r="E83" s="45"/>
      <c r="F83" s="4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27"/>
    </row>
    <row r="84" spans="1:21" s="5" customFormat="1" ht="14.1" hidden="1" customHeight="1" x14ac:dyDescent="0.2">
      <c r="A84" s="54"/>
      <c r="B84" s="55"/>
      <c r="C84" s="55"/>
      <c r="D84" s="45"/>
      <c r="E84" s="45"/>
      <c r="F84" s="4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27"/>
    </row>
    <row r="85" spans="1:21" s="5" customFormat="1" ht="14.1" hidden="1" customHeight="1" x14ac:dyDescent="0.2">
      <c r="A85" s="54"/>
      <c r="B85" s="55"/>
      <c r="C85" s="55"/>
      <c r="D85" s="40"/>
      <c r="E85" s="39"/>
      <c r="F85" s="39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27"/>
    </row>
    <row r="86" spans="1:21" s="5" customFormat="1" ht="14.1" hidden="1" customHeight="1" x14ac:dyDescent="0.2">
      <c r="A86" s="54"/>
      <c r="B86" s="55"/>
      <c r="C86" s="55"/>
      <c r="D86" s="45"/>
      <c r="E86" s="45"/>
      <c r="F86" s="4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6"/>
      <c r="U86" s="27"/>
    </row>
    <row r="87" spans="1:21" s="5" customFormat="1" ht="14.1" hidden="1" customHeight="1" x14ac:dyDescent="0.2">
      <c r="A87" s="54"/>
      <c r="B87" s="55"/>
      <c r="C87" s="55"/>
      <c r="D87" s="46"/>
      <c r="E87" s="47"/>
      <c r="F87" s="4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27"/>
    </row>
    <row r="88" spans="1:21" s="5" customFormat="1" ht="14.1" hidden="1" customHeight="1" x14ac:dyDescent="0.2">
      <c r="A88" s="54"/>
      <c r="B88" s="55"/>
      <c r="C88" s="55"/>
      <c r="D88" s="46"/>
      <c r="E88" s="47"/>
      <c r="F88" s="47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27"/>
    </row>
    <row r="89" spans="1:21" s="5" customFormat="1" ht="14.1" hidden="1" customHeight="1" x14ac:dyDescent="0.2">
      <c r="A89" s="54"/>
      <c r="B89" s="55"/>
      <c r="C89" s="55"/>
      <c r="D89" s="46"/>
      <c r="E89" s="47"/>
      <c r="F89" s="47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27"/>
    </row>
    <row r="90" spans="1:21" s="5" customFormat="1" ht="14.1" hidden="1" customHeight="1" x14ac:dyDescent="0.2">
      <c r="A90" s="54"/>
      <c r="B90" s="55"/>
      <c r="C90" s="55"/>
      <c r="D90" s="46"/>
      <c r="E90" s="47"/>
      <c r="F90" s="47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6"/>
      <c r="U90" s="27"/>
    </row>
    <row r="91" spans="1:21" s="5" customFormat="1" ht="14.1" hidden="1" customHeight="1" x14ac:dyDescent="0.2">
      <c r="A91" s="54"/>
      <c r="B91" s="55"/>
      <c r="C91" s="55"/>
      <c r="D91" s="46"/>
      <c r="E91" s="47"/>
      <c r="F91" s="47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6"/>
      <c r="U91" s="27"/>
    </row>
    <row r="92" spans="1:21" s="5" customFormat="1" ht="14.1" hidden="1" customHeight="1" x14ac:dyDescent="0.2">
      <c r="A92" s="84"/>
      <c r="B92" s="85"/>
      <c r="C92" s="85"/>
      <c r="D92" s="58"/>
      <c r="E92" s="58"/>
      <c r="F92" s="58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6"/>
      <c r="T92" s="36"/>
      <c r="U92" s="27"/>
    </row>
    <row r="93" spans="1:21" s="5" customFormat="1" ht="14.1" hidden="1" customHeight="1" x14ac:dyDescent="0.2">
      <c r="A93" s="52"/>
      <c r="B93" s="53"/>
      <c r="C93" s="53"/>
      <c r="D93" s="50"/>
      <c r="E93" s="50"/>
      <c r="F93" s="51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6"/>
      <c r="T93" s="36"/>
      <c r="U93" s="27"/>
    </row>
    <row r="94" spans="1:21" s="5" customFormat="1" ht="14.1" hidden="1" customHeight="1" x14ac:dyDescent="0.2">
      <c r="A94" s="52"/>
      <c r="B94" s="53"/>
      <c r="C94" s="53"/>
      <c r="D94" s="50"/>
      <c r="E94" s="50"/>
      <c r="F94" s="51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6"/>
      <c r="T94" s="36"/>
      <c r="U94" s="27"/>
    </row>
    <row r="95" spans="1:21" s="5" customFormat="1" ht="14.1" hidden="1" customHeight="1" x14ac:dyDescent="0.2">
      <c r="A95" s="52"/>
      <c r="B95" s="53"/>
      <c r="C95" s="53"/>
      <c r="D95" s="50"/>
      <c r="E95" s="50"/>
      <c r="F95" s="51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6"/>
      <c r="T95" s="36"/>
      <c r="U95" s="27"/>
    </row>
    <row r="96" spans="1:21" s="5" customFormat="1" ht="14.1" hidden="1" customHeight="1" x14ac:dyDescent="0.2">
      <c r="A96" s="52"/>
      <c r="B96" s="53"/>
      <c r="C96" s="53"/>
      <c r="D96" s="50"/>
      <c r="E96" s="50"/>
      <c r="F96" s="51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6"/>
      <c r="U96" s="27"/>
    </row>
    <row r="97" spans="1:21" s="5" customFormat="1" ht="14.1" hidden="1" customHeight="1" x14ac:dyDescent="0.2">
      <c r="A97" s="52"/>
      <c r="B97" s="53"/>
      <c r="C97" s="53"/>
      <c r="D97" s="50"/>
      <c r="E97" s="50"/>
      <c r="F97" s="51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6"/>
      <c r="T97" s="36"/>
      <c r="U97" s="27"/>
    </row>
    <row r="98" spans="1:21" s="5" customFormat="1" ht="14.1" hidden="1" customHeight="1" x14ac:dyDescent="0.2">
      <c r="A98" s="52"/>
      <c r="B98" s="53"/>
      <c r="C98" s="53"/>
      <c r="D98" s="50"/>
      <c r="E98" s="50"/>
      <c r="F98" s="51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6"/>
      <c r="T98" s="36"/>
      <c r="U98" s="27"/>
    </row>
    <row r="99" spans="1:21" s="5" customFormat="1" ht="14.1" hidden="1" customHeight="1" x14ac:dyDescent="0.2">
      <c r="A99" s="52"/>
      <c r="B99" s="53"/>
      <c r="C99" s="53"/>
      <c r="D99" s="50"/>
      <c r="E99" s="50"/>
      <c r="F99" s="51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6"/>
      <c r="T99" s="36"/>
      <c r="U99" s="27"/>
    </row>
    <row r="100" spans="1:21" s="5" customFormat="1" ht="14.1" hidden="1" customHeight="1" x14ac:dyDescent="0.2">
      <c r="A100" s="52"/>
      <c r="B100" s="53"/>
      <c r="C100" s="53"/>
      <c r="D100" s="50"/>
      <c r="E100" s="50"/>
      <c r="F100" s="51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6"/>
      <c r="T100" s="36"/>
      <c r="U100" s="27"/>
    </row>
    <row r="101" spans="1:21" s="5" customFormat="1" ht="14.1" hidden="1" customHeight="1" x14ac:dyDescent="0.2">
      <c r="A101" s="52"/>
      <c r="B101" s="53"/>
      <c r="C101" s="53"/>
      <c r="D101" s="50"/>
      <c r="E101" s="50"/>
      <c r="F101" s="51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6"/>
      <c r="U101" s="27"/>
    </row>
    <row r="102" spans="1:21" s="5" customFormat="1" ht="14.1" hidden="1" customHeight="1" x14ac:dyDescent="0.2">
      <c r="A102" s="52"/>
      <c r="B102" s="53"/>
      <c r="C102" s="53"/>
      <c r="D102" s="50"/>
      <c r="E102" s="50"/>
      <c r="F102" s="5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36"/>
      <c r="U102" s="27"/>
    </row>
    <row r="103" spans="1:21" s="5" customFormat="1" ht="14.1" hidden="1" customHeight="1" x14ac:dyDescent="0.2">
      <c r="A103" s="52"/>
      <c r="B103" s="53"/>
      <c r="C103" s="53"/>
      <c r="D103" s="50"/>
      <c r="E103" s="50"/>
      <c r="F103" s="5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6"/>
      <c r="T103" s="36"/>
      <c r="U103" s="27"/>
    </row>
    <row r="104" spans="1:21" s="5" customFormat="1" ht="14.1" hidden="1" customHeight="1" x14ac:dyDescent="0.2">
      <c r="A104" s="52"/>
      <c r="B104" s="53"/>
      <c r="C104" s="53"/>
      <c r="D104" s="50"/>
      <c r="E104" s="50"/>
      <c r="F104" s="5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6"/>
      <c r="T104" s="36"/>
      <c r="U104" s="27"/>
    </row>
    <row r="105" spans="1:21" s="5" customFormat="1" ht="14.1" hidden="1" customHeight="1" x14ac:dyDescent="0.2">
      <c r="A105" s="52"/>
      <c r="B105" s="53"/>
      <c r="C105" s="53"/>
      <c r="D105" s="50"/>
      <c r="E105" s="50"/>
      <c r="F105" s="51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6"/>
      <c r="U105" s="27"/>
    </row>
    <row r="106" spans="1:21" s="5" customFormat="1" ht="14.1" hidden="1" customHeight="1" x14ac:dyDescent="0.2">
      <c r="A106" s="52"/>
      <c r="B106" s="53"/>
      <c r="C106" s="53"/>
      <c r="D106" s="50"/>
      <c r="E106" s="50"/>
      <c r="F106" s="51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6"/>
      <c r="T106" s="36"/>
      <c r="U106" s="27"/>
    </row>
    <row r="107" spans="1:21" s="5" customFormat="1" ht="14.1" hidden="1" customHeight="1" x14ac:dyDescent="0.2">
      <c r="A107" s="52"/>
      <c r="B107" s="53"/>
      <c r="C107" s="53"/>
      <c r="D107" s="50"/>
      <c r="E107" s="50"/>
      <c r="F107" s="51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6"/>
      <c r="T107" s="36"/>
      <c r="U107" s="27"/>
    </row>
    <row r="108" spans="1:21" s="5" customFormat="1" ht="14.1" hidden="1" customHeight="1" x14ac:dyDescent="0.2">
      <c r="A108" s="52"/>
      <c r="B108" s="53"/>
      <c r="C108" s="53"/>
      <c r="D108" s="50"/>
      <c r="E108" s="50"/>
      <c r="F108" s="5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27"/>
    </row>
    <row r="109" spans="1:21" s="5" customFormat="1" ht="14.1" hidden="1" customHeight="1" x14ac:dyDescent="0.2">
      <c r="A109" s="52"/>
      <c r="B109" s="53"/>
      <c r="C109" s="53"/>
      <c r="D109" s="50"/>
      <c r="E109" s="50"/>
      <c r="F109" s="5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27"/>
    </row>
    <row r="110" spans="1:21" s="5" customFormat="1" ht="14.1" hidden="1" customHeight="1" x14ac:dyDescent="0.2">
      <c r="A110" s="52"/>
      <c r="B110" s="53"/>
      <c r="C110" s="53"/>
      <c r="D110" s="50"/>
      <c r="E110" s="50"/>
      <c r="F110" s="5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27"/>
    </row>
    <row r="111" spans="1:21" s="5" customFormat="1" ht="14.1" hidden="1" customHeight="1" x14ac:dyDescent="0.2">
      <c r="A111" s="52"/>
      <c r="B111" s="53"/>
      <c r="C111" s="53"/>
      <c r="D111" s="50"/>
      <c r="E111" s="50"/>
      <c r="F111" s="5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27"/>
    </row>
    <row r="112" spans="1:21" s="5" customFormat="1" ht="14.1" hidden="1" customHeight="1" x14ac:dyDescent="0.2">
      <c r="A112" s="52"/>
      <c r="B112" s="53"/>
      <c r="C112" s="53"/>
      <c r="D112" s="50"/>
      <c r="E112" s="50"/>
      <c r="F112" s="5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27"/>
    </row>
    <row r="113" spans="1:21" s="5" customFormat="1" ht="14.1" hidden="1" customHeight="1" x14ac:dyDescent="0.2">
      <c r="A113" s="52"/>
      <c r="B113" s="53"/>
      <c r="C113" s="53"/>
      <c r="D113" s="50"/>
      <c r="E113" s="50"/>
      <c r="F113" s="5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27"/>
    </row>
    <row r="114" spans="1:21" s="5" customFormat="1" ht="14.1" hidden="1" customHeight="1" x14ac:dyDescent="0.2">
      <c r="A114" s="52"/>
      <c r="B114" s="53"/>
      <c r="C114" s="53"/>
      <c r="D114" s="50"/>
      <c r="E114" s="50"/>
      <c r="F114" s="51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27"/>
    </row>
    <row r="115" spans="1:21" s="5" customFormat="1" ht="14.1" hidden="1" customHeight="1" x14ac:dyDescent="0.2">
      <c r="A115" s="52"/>
      <c r="B115" s="53"/>
      <c r="C115" s="53"/>
      <c r="D115" s="50"/>
      <c r="E115" s="50"/>
      <c r="F115" s="5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27"/>
    </row>
    <row r="116" spans="1:21" s="5" customFormat="1" ht="14.1" hidden="1" customHeight="1" x14ac:dyDescent="0.2">
      <c r="A116" s="52"/>
      <c r="B116" s="53"/>
      <c r="C116" s="53"/>
      <c r="D116" s="50"/>
      <c r="E116" s="50"/>
      <c r="F116" s="51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27"/>
    </row>
    <row r="117" spans="1:21" s="5" customFormat="1" ht="14.1" hidden="1" customHeight="1" x14ac:dyDescent="0.2">
      <c r="A117" s="52"/>
      <c r="B117" s="53"/>
      <c r="C117" s="53"/>
      <c r="D117" s="50"/>
      <c r="E117" s="50"/>
      <c r="F117" s="5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27"/>
    </row>
    <row r="118" spans="1:21" s="5" customFormat="1" ht="14.1" hidden="1" customHeight="1" x14ac:dyDescent="0.2">
      <c r="A118" s="52"/>
      <c r="B118" s="53"/>
      <c r="C118" s="53"/>
      <c r="D118" s="50"/>
      <c r="E118" s="50"/>
      <c r="F118" s="5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27"/>
    </row>
    <row r="119" spans="1:21" s="5" customFormat="1" ht="14.1" hidden="1" customHeight="1" x14ac:dyDescent="0.2">
      <c r="A119" s="52"/>
      <c r="B119" s="53"/>
      <c r="C119" s="53"/>
      <c r="D119" s="50"/>
      <c r="E119" s="50"/>
      <c r="F119" s="51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27"/>
    </row>
    <row r="120" spans="1:21" s="5" customFormat="1" ht="14.1" hidden="1" customHeight="1" x14ac:dyDescent="0.2">
      <c r="A120" s="52"/>
      <c r="B120" s="53"/>
      <c r="C120" s="53"/>
      <c r="D120" s="50"/>
      <c r="E120" s="50"/>
      <c r="F120" s="51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27"/>
    </row>
    <row r="121" spans="1:21" s="5" customFormat="1" ht="14.1" hidden="1" customHeight="1" x14ac:dyDescent="0.2">
      <c r="A121" s="52"/>
      <c r="B121" s="53"/>
      <c r="C121" s="53"/>
      <c r="D121" s="50"/>
      <c r="E121" s="50"/>
      <c r="F121" s="51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27"/>
    </row>
    <row r="122" spans="1:21" s="5" customFormat="1" ht="14.1" hidden="1" customHeight="1" x14ac:dyDescent="0.2">
      <c r="A122" s="52"/>
      <c r="B122" s="53"/>
      <c r="C122" s="53"/>
      <c r="D122" s="50"/>
      <c r="E122" s="50"/>
      <c r="F122" s="51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27"/>
    </row>
    <row r="123" spans="1:21" s="5" customFormat="1" ht="14.1" hidden="1" customHeight="1" x14ac:dyDescent="0.2">
      <c r="A123" s="52"/>
      <c r="B123" s="53"/>
      <c r="C123" s="53"/>
      <c r="D123" s="50"/>
      <c r="E123" s="50"/>
      <c r="F123" s="51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27"/>
    </row>
    <row r="124" spans="1:21" s="5" customFormat="1" ht="14.1" hidden="1" customHeight="1" x14ac:dyDescent="0.2">
      <c r="A124" s="52"/>
      <c r="B124" s="53"/>
      <c r="C124" s="53"/>
      <c r="D124" s="50"/>
      <c r="E124" s="50"/>
      <c r="F124" s="51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27"/>
    </row>
    <row r="125" spans="1:21" s="5" customFormat="1" ht="14.1" hidden="1" customHeight="1" x14ac:dyDescent="0.2">
      <c r="A125" s="52"/>
      <c r="B125" s="53"/>
      <c r="C125" s="53"/>
      <c r="D125" s="50"/>
      <c r="E125" s="50"/>
      <c r="F125" s="51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27"/>
    </row>
    <row r="126" spans="1:21" s="5" customFormat="1" ht="14.1" hidden="1" customHeight="1" x14ac:dyDescent="0.2">
      <c r="A126" s="52"/>
      <c r="B126" s="53"/>
      <c r="C126" s="53"/>
      <c r="D126" s="50"/>
      <c r="E126" s="50"/>
      <c r="F126" s="5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27"/>
    </row>
    <row r="127" spans="1:21" s="5" customFormat="1" ht="14.1" hidden="1" customHeight="1" x14ac:dyDescent="0.2">
      <c r="A127" s="52"/>
      <c r="B127" s="53"/>
      <c r="C127" s="53"/>
      <c r="D127" s="50"/>
      <c r="E127" s="50"/>
      <c r="F127" s="5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27"/>
    </row>
    <row r="128" spans="1:21" s="5" customFormat="1" ht="14.1" hidden="1" customHeight="1" x14ac:dyDescent="0.2">
      <c r="A128" s="52"/>
      <c r="B128" s="53"/>
      <c r="C128" s="53"/>
      <c r="D128" s="50"/>
      <c r="E128" s="50"/>
      <c r="F128" s="51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27"/>
    </row>
    <row r="129" spans="1:21" s="5" customFormat="1" ht="14.1" hidden="1" customHeight="1" x14ac:dyDescent="0.2">
      <c r="A129" s="52"/>
      <c r="B129" s="53"/>
      <c r="C129" s="53"/>
      <c r="D129" s="50"/>
      <c r="E129" s="50"/>
      <c r="F129" s="51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27"/>
    </row>
    <row r="130" spans="1:21" s="5" customFormat="1" ht="14.1" hidden="1" customHeight="1" x14ac:dyDescent="0.2">
      <c r="A130" s="52"/>
      <c r="B130" s="53"/>
      <c r="C130" s="53"/>
      <c r="D130" s="50"/>
      <c r="E130" s="50"/>
      <c r="F130" s="51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27"/>
    </row>
    <row r="131" spans="1:21" s="5" customFormat="1" ht="14.1" hidden="1" customHeight="1" x14ac:dyDescent="0.2">
      <c r="A131" s="52"/>
      <c r="B131" s="53"/>
      <c r="C131" s="53"/>
      <c r="D131" s="50"/>
      <c r="E131" s="50"/>
      <c r="F131" s="51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27"/>
    </row>
    <row r="132" spans="1:21" s="5" customFormat="1" ht="14.1" hidden="1" customHeight="1" x14ac:dyDescent="0.2">
      <c r="A132" s="52"/>
      <c r="B132" s="53"/>
      <c r="C132" s="53"/>
      <c r="D132" s="50"/>
      <c r="E132" s="50"/>
      <c r="F132" s="51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27"/>
    </row>
    <row r="133" spans="1:21" s="5" customFormat="1" ht="14.1" hidden="1" customHeight="1" x14ac:dyDescent="0.2">
      <c r="A133" s="52"/>
      <c r="B133" s="53"/>
      <c r="C133" s="53"/>
      <c r="D133" s="50"/>
      <c r="E133" s="50"/>
      <c r="F133" s="51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27"/>
    </row>
    <row r="134" spans="1:21" s="5" customFormat="1" ht="14.1" hidden="1" customHeight="1" x14ac:dyDescent="0.2">
      <c r="A134" s="52"/>
      <c r="B134" s="53"/>
      <c r="C134" s="53"/>
      <c r="D134" s="50"/>
      <c r="E134" s="50"/>
      <c r="F134" s="51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27"/>
    </row>
    <row r="135" spans="1:21" s="5" customFormat="1" ht="14.1" hidden="1" customHeight="1" x14ac:dyDescent="0.2">
      <c r="A135" s="52"/>
      <c r="B135" s="53"/>
      <c r="C135" s="53"/>
      <c r="D135" s="50"/>
      <c r="E135" s="50"/>
      <c r="F135" s="51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27"/>
    </row>
    <row r="136" spans="1:21" s="5" customFormat="1" ht="14.1" hidden="1" customHeight="1" x14ac:dyDescent="0.2">
      <c r="A136" s="52"/>
      <c r="B136" s="53"/>
      <c r="C136" s="53"/>
      <c r="D136" s="50"/>
      <c r="E136" s="50"/>
      <c r="F136" s="51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27"/>
    </row>
    <row r="137" spans="1:21" s="5" customFormat="1" ht="14.1" hidden="1" customHeight="1" x14ac:dyDescent="0.2">
      <c r="A137" s="52"/>
      <c r="B137" s="53"/>
      <c r="C137" s="53"/>
      <c r="D137" s="50"/>
      <c r="E137" s="50"/>
      <c r="F137" s="51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27"/>
    </row>
    <row r="138" spans="1:21" s="5" customFormat="1" ht="14.1" hidden="1" customHeight="1" x14ac:dyDescent="0.2">
      <c r="A138" s="52"/>
      <c r="B138" s="53"/>
      <c r="C138" s="53"/>
      <c r="D138" s="50"/>
      <c r="E138" s="50"/>
      <c r="F138" s="51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27"/>
    </row>
    <row r="139" spans="1:21" s="5" customFormat="1" ht="14.1" hidden="1" customHeight="1" x14ac:dyDescent="0.2">
      <c r="A139" s="52"/>
      <c r="B139" s="53"/>
      <c r="C139" s="53"/>
      <c r="D139" s="50"/>
      <c r="E139" s="50"/>
      <c r="F139" s="51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27"/>
    </row>
    <row r="140" spans="1:21" s="5" customFormat="1" ht="14.1" hidden="1" customHeight="1" x14ac:dyDescent="0.2">
      <c r="A140" s="52"/>
      <c r="B140" s="53"/>
      <c r="C140" s="53"/>
      <c r="D140" s="50"/>
      <c r="E140" s="50"/>
      <c r="F140" s="51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27"/>
    </row>
    <row r="141" spans="1:21" s="5" customFormat="1" ht="14.1" hidden="1" customHeight="1" x14ac:dyDescent="0.2">
      <c r="A141" s="52"/>
      <c r="B141" s="53"/>
      <c r="C141" s="53"/>
      <c r="D141" s="50"/>
      <c r="E141" s="50"/>
      <c r="F141" s="51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27"/>
    </row>
    <row r="142" spans="1:21" s="5" customFormat="1" ht="14.1" hidden="1" customHeight="1" x14ac:dyDescent="0.2">
      <c r="A142" s="52"/>
      <c r="B142" s="53"/>
      <c r="C142" s="53"/>
      <c r="D142" s="50"/>
      <c r="E142" s="50"/>
      <c r="F142" s="51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27"/>
    </row>
    <row r="143" spans="1:21" s="5" customFormat="1" ht="14.1" hidden="1" customHeight="1" x14ac:dyDescent="0.2">
      <c r="A143" s="52"/>
      <c r="B143" s="53"/>
      <c r="C143" s="53"/>
      <c r="D143" s="50"/>
      <c r="E143" s="50"/>
      <c r="F143" s="51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27"/>
    </row>
    <row r="144" spans="1:21" s="5" customFormat="1" ht="14.1" hidden="1" customHeight="1" x14ac:dyDescent="0.2">
      <c r="A144" s="52"/>
      <c r="B144" s="53"/>
      <c r="C144" s="53"/>
      <c r="D144" s="50"/>
      <c r="E144" s="50"/>
      <c r="F144" s="51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27"/>
    </row>
    <row r="145" spans="1:21" s="5" customFormat="1" ht="14.1" hidden="1" customHeight="1" x14ac:dyDescent="0.2">
      <c r="A145" s="52"/>
      <c r="B145" s="53"/>
      <c r="C145" s="53"/>
      <c r="D145" s="50"/>
      <c r="E145" s="50"/>
      <c r="F145" s="51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27"/>
    </row>
    <row r="146" spans="1:21" s="5" customFormat="1" ht="14.1" hidden="1" customHeight="1" x14ac:dyDescent="0.2">
      <c r="A146" s="52"/>
      <c r="B146" s="53"/>
      <c r="C146" s="53"/>
      <c r="D146" s="50"/>
      <c r="E146" s="50"/>
      <c r="F146" s="51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27"/>
    </row>
    <row r="147" spans="1:21" s="5" customFormat="1" ht="14.1" hidden="1" customHeight="1" x14ac:dyDescent="0.2">
      <c r="A147" s="52"/>
      <c r="B147" s="53"/>
      <c r="C147" s="53"/>
      <c r="D147" s="50"/>
      <c r="E147" s="50"/>
      <c r="F147" s="51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27"/>
    </row>
    <row r="148" spans="1:21" s="5" customFormat="1" ht="14.1" hidden="1" customHeight="1" x14ac:dyDescent="0.2">
      <c r="A148" s="52"/>
      <c r="B148" s="53"/>
      <c r="C148" s="53"/>
      <c r="D148" s="50"/>
      <c r="E148" s="50"/>
      <c r="F148" s="51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27"/>
    </row>
    <row r="149" spans="1:21" s="5" customFormat="1" ht="14.1" hidden="1" customHeight="1" x14ac:dyDescent="0.2">
      <c r="A149" s="52"/>
      <c r="B149" s="53"/>
      <c r="C149" s="53"/>
      <c r="D149" s="50"/>
      <c r="E149" s="50"/>
      <c r="F149" s="51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27"/>
    </row>
    <row r="150" spans="1:21" s="5" customFormat="1" ht="14.1" hidden="1" customHeight="1" x14ac:dyDescent="0.2">
      <c r="A150" s="52"/>
      <c r="B150" s="53"/>
      <c r="C150" s="53"/>
      <c r="D150" s="50"/>
      <c r="E150" s="50"/>
      <c r="F150" s="51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6"/>
      <c r="U150" s="27"/>
    </row>
    <row r="151" spans="1:21" s="5" customFormat="1" ht="14.1" hidden="1" customHeight="1" x14ac:dyDescent="0.2">
      <c r="A151" s="52"/>
      <c r="B151" s="53"/>
      <c r="C151" s="53"/>
      <c r="D151" s="50"/>
      <c r="E151" s="50"/>
      <c r="F151" s="51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27"/>
    </row>
    <row r="152" spans="1:21" s="5" customFormat="1" ht="14.1" hidden="1" customHeight="1" x14ac:dyDescent="0.2">
      <c r="A152" s="52"/>
      <c r="B152" s="53"/>
      <c r="C152" s="53"/>
      <c r="D152" s="50"/>
      <c r="E152" s="50"/>
      <c r="F152" s="51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6"/>
      <c r="T152" s="36"/>
      <c r="U152" s="27"/>
    </row>
    <row r="153" spans="1:21" s="5" customFormat="1" ht="14.1" hidden="1" customHeight="1" x14ac:dyDescent="0.2">
      <c r="A153" s="52"/>
      <c r="B153" s="53"/>
      <c r="C153" s="53"/>
      <c r="D153" s="50"/>
      <c r="E153" s="50"/>
      <c r="F153" s="51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6"/>
      <c r="U153" s="27"/>
    </row>
    <row r="154" spans="1:21" s="5" customFormat="1" ht="14.1" hidden="1" customHeight="1" x14ac:dyDescent="0.2">
      <c r="A154" s="52"/>
      <c r="B154" s="53"/>
      <c r="C154" s="53"/>
      <c r="D154" s="50"/>
      <c r="E154" s="50"/>
      <c r="F154" s="51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6"/>
      <c r="T154" s="36"/>
      <c r="U154" s="27"/>
    </row>
    <row r="155" spans="1:21" s="5" customFormat="1" ht="14.1" hidden="1" customHeight="1" x14ac:dyDescent="0.2">
      <c r="A155" s="52"/>
      <c r="B155" s="53"/>
      <c r="C155" s="53"/>
      <c r="D155" s="50"/>
      <c r="E155" s="50"/>
      <c r="F155" s="51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6"/>
      <c r="T155" s="36"/>
      <c r="U155" s="27"/>
    </row>
    <row r="156" spans="1:21" s="5" customFormat="1" ht="14.1" hidden="1" customHeight="1" x14ac:dyDescent="0.2">
      <c r="A156" s="52"/>
      <c r="B156" s="53"/>
      <c r="C156" s="53"/>
      <c r="D156" s="50"/>
      <c r="E156" s="50"/>
      <c r="F156" s="51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6"/>
      <c r="U156" s="27"/>
    </row>
    <row r="157" spans="1:21" s="5" customFormat="1" ht="14.1" hidden="1" customHeight="1" x14ac:dyDescent="0.2">
      <c r="A157" s="52"/>
      <c r="B157" s="53"/>
      <c r="C157" s="53"/>
      <c r="D157" s="50"/>
      <c r="E157" s="50"/>
      <c r="F157" s="51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6"/>
      <c r="T157" s="36"/>
      <c r="U157" s="27"/>
    </row>
    <row r="158" spans="1:21" s="5" customFormat="1" ht="14.1" hidden="1" customHeight="1" x14ac:dyDescent="0.2">
      <c r="A158" s="52"/>
      <c r="B158" s="53"/>
      <c r="C158" s="53"/>
      <c r="D158" s="50"/>
      <c r="E158" s="50"/>
      <c r="F158" s="51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6"/>
      <c r="T158" s="36"/>
      <c r="U158" s="27"/>
    </row>
    <row r="159" spans="1:21" s="5" customFormat="1" ht="14.1" hidden="1" customHeight="1" x14ac:dyDescent="0.2">
      <c r="A159" s="52"/>
      <c r="B159" s="53"/>
      <c r="C159" s="53"/>
      <c r="D159" s="50"/>
      <c r="E159" s="50"/>
      <c r="F159" s="51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6"/>
      <c r="T159" s="36"/>
      <c r="U159" s="27"/>
    </row>
    <row r="160" spans="1:21" s="5" customFormat="1" ht="14.1" hidden="1" customHeight="1" x14ac:dyDescent="0.2">
      <c r="A160" s="52"/>
      <c r="B160" s="53"/>
      <c r="C160" s="53"/>
      <c r="D160" s="50"/>
      <c r="E160" s="50"/>
      <c r="F160" s="51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6"/>
      <c r="T160" s="36"/>
      <c r="U160" s="27"/>
    </row>
    <row r="161" spans="1:21" s="5" customFormat="1" ht="14.1" hidden="1" customHeight="1" x14ac:dyDescent="0.2">
      <c r="A161" s="52"/>
      <c r="B161" s="53"/>
      <c r="C161" s="53"/>
      <c r="D161" s="50"/>
      <c r="E161" s="50"/>
      <c r="F161" s="51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6"/>
      <c r="T161" s="36"/>
      <c r="U161" s="27"/>
    </row>
    <row r="162" spans="1:21" s="5" customFormat="1" ht="14.1" hidden="1" customHeight="1" x14ac:dyDescent="0.2">
      <c r="A162" s="52"/>
      <c r="B162" s="53"/>
      <c r="C162" s="53"/>
      <c r="D162" s="50"/>
      <c r="E162" s="50"/>
      <c r="F162" s="51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6"/>
      <c r="U162" s="27"/>
    </row>
    <row r="163" spans="1:21" s="5" customFormat="1" ht="14.1" hidden="1" customHeight="1" x14ac:dyDescent="0.2">
      <c r="A163" s="52"/>
      <c r="B163" s="53"/>
      <c r="C163" s="53"/>
      <c r="D163" s="50"/>
      <c r="E163" s="50"/>
      <c r="F163" s="51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6"/>
      <c r="T163" s="36"/>
      <c r="U163" s="27"/>
    </row>
    <row r="164" spans="1:21" s="5" customFormat="1" ht="14.1" hidden="1" customHeight="1" x14ac:dyDescent="0.2">
      <c r="A164" s="52"/>
      <c r="B164" s="53"/>
      <c r="C164" s="53"/>
      <c r="D164" s="50"/>
      <c r="E164" s="50"/>
      <c r="F164" s="51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6"/>
      <c r="T164" s="36"/>
      <c r="U164" s="27"/>
    </row>
    <row r="165" spans="1:21" s="5" customFormat="1" ht="14.1" hidden="1" customHeight="1" x14ac:dyDescent="0.2">
      <c r="A165" s="52"/>
      <c r="B165" s="53"/>
      <c r="C165" s="53"/>
      <c r="D165" s="50"/>
      <c r="E165" s="50"/>
      <c r="F165" s="51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6"/>
      <c r="T165" s="36"/>
      <c r="U165" s="27"/>
    </row>
    <row r="166" spans="1:21" s="5" customFormat="1" ht="14.1" hidden="1" customHeight="1" x14ac:dyDescent="0.2">
      <c r="A166" s="52"/>
      <c r="B166" s="53"/>
      <c r="C166" s="53"/>
      <c r="D166" s="50"/>
      <c r="E166" s="50"/>
      <c r="F166" s="51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6"/>
      <c r="T166" s="36"/>
      <c r="U166" s="27"/>
    </row>
    <row r="167" spans="1:21" s="5" customFormat="1" ht="14.1" hidden="1" customHeight="1" x14ac:dyDescent="0.2">
      <c r="A167" s="52"/>
      <c r="B167" s="53"/>
      <c r="C167" s="53"/>
      <c r="D167" s="50"/>
      <c r="E167" s="50"/>
      <c r="F167" s="51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6"/>
      <c r="T167" s="36"/>
      <c r="U167" s="27"/>
    </row>
    <row r="168" spans="1:21" s="5" customFormat="1" ht="14.1" hidden="1" customHeight="1" x14ac:dyDescent="0.2">
      <c r="A168" s="52"/>
      <c r="B168" s="53"/>
      <c r="C168" s="53"/>
      <c r="D168" s="50"/>
      <c r="E168" s="50"/>
      <c r="F168" s="51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6"/>
      <c r="T168" s="36"/>
      <c r="U168" s="27"/>
    </row>
    <row r="169" spans="1:21" s="5" customFormat="1" ht="14.1" hidden="1" customHeight="1" x14ac:dyDescent="0.2">
      <c r="A169" s="52"/>
      <c r="B169" s="53"/>
      <c r="C169" s="53"/>
      <c r="D169" s="50"/>
      <c r="E169" s="50"/>
      <c r="F169" s="51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6"/>
      <c r="T169" s="36"/>
      <c r="U169" s="27"/>
    </row>
    <row r="170" spans="1:21" s="5" customFormat="1" ht="14.1" hidden="1" customHeight="1" x14ac:dyDescent="0.2">
      <c r="A170" s="52"/>
      <c r="B170" s="53"/>
      <c r="C170" s="53"/>
      <c r="D170" s="50"/>
      <c r="E170" s="50"/>
      <c r="F170" s="51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6"/>
      <c r="T170" s="36"/>
      <c r="U170" s="27"/>
    </row>
    <row r="171" spans="1:21" s="5" customFormat="1" ht="14.1" hidden="1" customHeight="1" x14ac:dyDescent="0.2">
      <c r="A171" s="52"/>
      <c r="B171" s="53"/>
      <c r="C171" s="53"/>
      <c r="D171" s="50"/>
      <c r="E171" s="50"/>
      <c r="F171" s="51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6"/>
      <c r="T171" s="36"/>
      <c r="U171" s="27"/>
    </row>
    <row r="172" spans="1:21" s="5" customFormat="1" ht="14.1" hidden="1" customHeight="1" x14ac:dyDescent="0.2">
      <c r="A172" s="54"/>
      <c r="B172" s="55"/>
      <c r="C172" s="55"/>
      <c r="D172" s="46"/>
      <c r="E172" s="47"/>
      <c r="F172" s="47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6"/>
      <c r="T172" s="36"/>
      <c r="U172" s="27"/>
    </row>
    <row r="173" spans="1:21" s="5" customFormat="1" ht="14.1" hidden="1" customHeight="1" x14ac:dyDescent="0.2">
      <c r="A173" s="52"/>
      <c r="B173" s="53"/>
      <c r="C173" s="53"/>
      <c r="D173" s="50"/>
      <c r="E173" s="50"/>
      <c r="F173" s="5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6"/>
      <c r="T173" s="36"/>
      <c r="U173" s="27"/>
    </row>
    <row r="174" spans="1:21" s="5" customFormat="1" ht="14.1" hidden="1" customHeight="1" x14ac:dyDescent="0.2">
      <c r="A174" s="54"/>
      <c r="B174" s="55"/>
      <c r="C174" s="55"/>
      <c r="D174" s="45"/>
      <c r="E174" s="45"/>
      <c r="F174" s="4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6"/>
      <c r="U174" s="27"/>
    </row>
    <row r="175" spans="1:21" s="5" customFormat="1" ht="14.1" hidden="1" customHeight="1" x14ac:dyDescent="0.2">
      <c r="A175" s="84"/>
      <c r="B175" s="85"/>
      <c r="C175" s="85"/>
      <c r="D175" s="58"/>
      <c r="E175" s="58"/>
      <c r="F175" s="58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6"/>
      <c r="T175" s="36"/>
      <c r="U175" s="27"/>
    </row>
    <row r="176" spans="1:21" s="5" customFormat="1" ht="14.1" hidden="1" customHeight="1" x14ac:dyDescent="0.2">
      <c r="A176" s="54"/>
      <c r="B176" s="55"/>
      <c r="C176" s="55"/>
      <c r="D176" s="46"/>
      <c r="E176" s="47"/>
      <c r="F176" s="47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6"/>
      <c r="T176" s="36"/>
      <c r="U176" s="27"/>
    </row>
    <row r="177" spans="1:21" s="5" customFormat="1" ht="14.1" hidden="1" customHeight="1" x14ac:dyDescent="0.2">
      <c r="A177" s="54"/>
      <c r="B177" s="55"/>
      <c r="C177" s="55"/>
      <c r="D177" s="40"/>
      <c r="E177" s="47"/>
      <c r="F177" s="47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6"/>
      <c r="T177" s="36"/>
      <c r="U177" s="27"/>
    </row>
    <row r="178" spans="1:21" s="5" customFormat="1" ht="14.1" hidden="1" customHeight="1" x14ac:dyDescent="0.2">
      <c r="A178" s="54"/>
      <c r="B178" s="55"/>
      <c r="C178" s="55"/>
      <c r="D178" s="46"/>
      <c r="E178" s="47"/>
      <c r="F178" s="47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6"/>
      <c r="T178" s="36"/>
      <c r="U178" s="27"/>
    </row>
    <row r="179" spans="1:21" s="5" customFormat="1" ht="14.1" hidden="1" customHeight="1" x14ac:dyDescent="0.2">
      <c r="A179" s="54"/>
      <c r="B179" s="55"/>
      <c r="C179" s="55"/>
      <c r="D179" s="45"/>
      <c r="E179" s="45"/>
      <c r="F179" s="4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6"/>
      <c r="T179" s="36"/>
      <c r="U179" s="27"/>
    </row>
    <row r="180" spans="1:21" s="5" customFormat="1" ht="14.1" hidden="1" customHeight="1" x14ac:dyDescent="0.2">
      <c r="A180" s="54"/>
      <c r="B180" s="55"/>
      <c r="C180" s="55"/>
      <c r="D180" s="40"/>
      <c r="E180" s="47"/>
      <c r="F180" s="47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6"/>
      <c r="T180" s="36"/>
      <c r="U180" s="27"/>
    </row>
    <row r="181" spans="1:21" s="5" customFormat="1" ht="14.1" hidden="1" customHeight="1" x14ac:dyDescent="0.2">
      <c r="A181" s="54"/>
      <c r="B181" s="55"/>
      <c r="C181" s="55"/>
      <c r="D181" s="46"/>
      <c r="E181" s="47"/>
      <c r="F181" s="47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6"/>
      <c r="T181" s="36"/>
      <c r="U181" s="27"/>
    </row>
    <row r="182" spans="1:21" s="5" customFormat="1" ht="14.1" hidden="1" customHeight="1" x14ac:dyDescent="0.2">
      <c r="A182" s="54"/>
      <c r="B182" s="55"/>
      <c r="C182" s="55"/>
      <c r="D182" s="45"/>
      <c r="E182" s="45"/>
      <c r="F182" s="4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6"/>
      <c r="T182" s="36"/>
      <c r="U182" s="27"/>
    </row>
    <row r="183" spans="1:21" s="5" customFormat="1" ht="14.1" hidden="1" customHeight="1" x14ac:dyDescent="0.2">
      <c r="A183" s="54"/>
      <c r="B183" s="55"/>
      <c r="C183" s="55"/>
      <c r="D183" s="46"/>
      <c r="E183" s="47"/>
      <c r="F183" s="47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6"/>
      <c r="T183" s="36"/>
      <c r="U183" s="27"/>
    </row>
    <row r="184" spans="1:21" s="5" customFormat="1" ht="14.1" hidden="1" customHeight="1" x14ac:dyDescent="0.2">
      <c r="A184" s="54"/>
      <c r="B184" s="55"/>
      <c r="C184" s="55"/>
      <c r="D184" s="45"/>
      <c r="E184" s="45"/>
      <c r="F184" s="4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6"/>
      <c r="T184" s="36"/>
      <c r="U184" s="27"/>
    </row>
    <row r="185" spans="1:21" s="5" customFormat="1" ht="14.1" hidden="1" customHeight="1" x14ac:dyDescent="0.2">
      <c r="A185" s="54"/>
      <c r="B185" s="55"/>
      <c r="C185" s="55"/>
      <c r="D185" s="46"/>
      <c r="E185" s="47"/>
      <c r="F185" s="47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6"/>
      <c r="T185" s="36"/>
      <c r="U185" s="27"/>
    </row>
    <row r="186" spans="1:21" s="5" customFormat="1" ht="14.1" hidden="1" customHeight="1" x14ac:dyDescent="0.2">
      <c r="A186" s="54"/>
      <c r="B186" s="55"/>
      <c r="C186" s="55"/>
      <c r="D186" s="45"/>
      <c r="E186" s="45"/>
      <c r="F186" s="4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6"/>
      <c r="T186" s="36"/>
      <c r="U186" s="27"/>
    </row>
    <row r="187" spans="1:21" s="5" customFormat="1" ht="14.1" hidden="1" customHeight="1" x14ac:dyDescent="0.2">
      <c r="A187" s="54"/>
      <c r="B187" s="55"/>
      <c r="C187" s="55"/>
      <c r="D187" s="45"/>
      <c r="E187" s="45"/>
      <c r="F187" s="4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6"/>
      <c r="T187" s="36"/>
      <c r="U187" s="27"/>
    </row>
    <row r="188" spans="1:21" s="5" customFormat="1" ht="14.1" hidden="1" customHeight="1" x14ac:dyDescent="0.2">
      <c r="A188" s="54"/>
      <c r="B188" s="55"/>
      <c r="C188" s="55"/>
      <c r="D188" s="46"/>
      <c r="E188" s="47"/>
      <c r="F188" s="47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6"/>
      <c r="T188" s="36"/>
      <c r="U188" s="27"/>
    </row>
    <row r="189" spans="1:21" s="5" customFormat="1" ht="14.1" hidden="1" customHeight="1" x14ac:dyDescent="0.2">
      <c r="A189" s="52"/>
      <c r="B189" s="53"/>
      <c r="C189" s="53"/>
      <c r="D189" s="50"/>
      <c r="E189" s="50"/>
      <c r="F189" s="51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6"/>
      <c r="T189" s="36"/>
      <c r="U189" s="27"/>
    </row>
    <row r="190" spans="1:21" s="5" customFormat="1" ht="14.1" hidden="1" customHeight="1" x14ac:dyDescent="0.2">
      <c r="A190" s="54"/>
      <c r="B190" s="55"/>
      <c r="C190" s="55"/>
      <c r="D190" s="45"/>
      <c r="E190" s="45"/>
      <c r="F190" s="4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6"/>
      <c r="T190" s="36"/>
      <c r="U190" s="27"/>
    </row>
    <row r="191" spans="1:21" s="5" customFormat="1" hidden="1" x14ac:dyDescent="0.2">
      <c r="A191" s="32"/>
      <c r="B191" s="32"/>
      <c r="C191" s="32"/>
      <c r="D191" s="43"/>
      <c r="E191" s="44"/>
      <c r="F191" s="33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15"/>
    </row>
  </sheetData>
  <autoFilter ref="A8:U191">
    <filterColumn colId="20">
      <customFilters>
        <customFilter operator="notEqual" val=" "/>
      </customFilters>
    </filterColumn>
  </autoFilter>
  <sortState ref="A9:P14">
    <sortCondition ref="O9"/>
  </sortState>
  <mergeCells count="1">
    <mergeCell ref="M4:P5"/>
  </mergeCells>
  <pageMargins left="0.39370078740157483" right="0.19685039370078741" top="0.44" bottom="0.55118110236220474" header="0.15748031496062992" footer="0.15748031496062992"/>
  <pageSetup paperSize="9" scale="90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1]!sort_StartNr">
                <anchor moveWithCells="1" sizeWithCells="1">
                  <from>
                    <xdr:col>18</xdr:col>
                    <xdr:colOff>47625</xdr:colOff>
                    <xdr:row>2</xdr:row>
                    <xdr:rowOff>57150</xdr:rowOff>
                  </from>
                  <to>
                    <xdr:col>20</xdr:col>
                    <xdr:colOff>390525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 macro="[1]!sort_Platz">
                <anchor moveWithCells="1" sizeWithCells="1">
                  <from>
                    <xdr:col>18</xdr:col>
                    <xdr:colOff>47625</xdr:colOff>
                    <xdr:row>4</xdr:row>
                    <xdr:rowOff>104775</xdr:rowOff>
                  </from>
                  <to>
                    <xdr:col>20</xdr:col>
                    <xdr:colOff>390525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 macro="[1]!Liste_drucken">
                <anchor moveWithCells="1" sizeWithCells="1">
                  <from>
                    <xdr:col>18</xdr:col>
                    <xdr:colOff>47625</xdr:colOff>
                    <xdr:row>1</xdr:row>
                    <xdr:rowOff>57150</xdr:rowOff>
                  </from>
                  <to>
                    <xdr:col>20</xdr:col>
                    <xdr:colOff>390525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NRW-Junior</vt:lpstr>
      <vt:lpstr>NRW-Senior</vt:lpstr>
      <vt:lpstr>NRW-Elite-XL</vt:lpstr>
      <vt:lpstr>NRW-Elite-XL-18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Nießen</dc:creator>
  <cp:lastModifiedBy>Michael Hummels</cp:lastModifiedBy>
  <dcterms:created xsi:type="dcterms:W3CDTF">2019-06-11T04:29:52Z</dcterms:created>
  <dcterms:modified xsi:type="dcterms:W3CDTF">2019-06-11T10:06:38Z</dcterms:modified>
</cp:coreProperties>
</file>